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\Documents\Guns\Data\"/>
    </mc:Choice>
  </mc:AlternateContent>
  <xr:revisionPtr revIDLastSave="0" documentId="13_ncr:1_{B1718C80-3882-459C-96B4-B85611BF5A51}" xr6:coauthVersionLast="47" xr6:coauthVersionMax="47" xr10:uidLastSave="{00000000-0000-0000-0000-000000000000}"/>
  <bookViews>
    <workbookView xWindow="1980" yWindow="-14510" windowWidth="34620" windowHeight="14160" activeTab="1" xr2:uid="{00000000-000D-0000-FFFF-FFFF00000000}"/>
  </bookViews>
  <sheets>
    <sheet name="Data" sheetId="1" r:id="rId1"/>
    <sheet name="Chart" sheetId="2" r:id="rId2"/>
  </sheets>
  <calcPr calcId="191029"/>
  <pivotCaches>
    <pivotCache cacheId="1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2" l="1"/>
  <c r="E8" i="2"/>
  <c r="G4" i="2"/>
  <c r="G5" i="2"/>
  <c r="G6" i="2"/>
  <c r="G7" i="2"/>
  <c r="G3" i="2"/>
  <c r="E3" i="2"/>
  <c r="F4" i="2"/>
  <c r="F5" i="2"/>
  <c r="F6" i="2"/>
  <c r="F7" i="2"/>
  <c r="F3" i="2"/>
  <c r="D3" i="2"/>
  <c r="E4" i="2"/>
  <c r="E5" i="2"/>
  <c r="E6" i="2"/>
  <c r="E7" i="2"/>
  <c r="D4" i="2"/>
  <c r="D5" i="2"/>
  <c r="D6" i="2"/>
  <c r="D7" i="2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2" i="1"/>
  <c r="Q14" i="1"/>
  <c r="R14" i="1"/>
  <c r="S14" i="1" s="1"/>
  <c r="T14" i="1" s="1"/>
  <c r="Q15" i="1"/>
  <c r="R15" i="1"/>
  <c r="S15" i="1"/>
  <c r="Q16" i="1"/>
  <c r="R16" i="1"/>
  <c r="S16" i="1" s="1"/>
  <c r="Q17" i="1"/>
  <c r="R17" i="1"/>
  <c r="S17" i="1"/>
  <c r="Y17" i="1" s="1"/>
  <c r="AC17" i="1" s="1"/>
  <c r="Q18" i="1"/>
  <c r="R18" i="1"/>
  <c r="S18" i="1" s="1"/>
  <c r="T18" i="1" s="1"/>
  <c r="Q19" i="1"/>
  <c r="R19" i="1"/>
  <c r="S19" i="1"/>
  <c r="Q20" i="1"/>
  <c r="R20" i="1"/>
  <c r="S20" i="1" s="1"/>
  <c r="Q21" i="1"/>
  <c r="R21" i="1"/>
  <c r="S21" i="1"/>
  <c r="Y21" i="1" s="1"/>
  <c r="AC21" i="1" s="1"/>
  <c r="Q22" i="1"/>
  <c r="R22" i="1"/>
  <c r="S22" i="1" s="1"/>
  <c r="T22" i="1" s="1"/>
  <c r="Q23" i="1"/>
  <c r="R23" i="1"/>
  <c r="S23" i="1" s="1"/>
  <c r="Q24" i="1"/>
  <c r="R24" i="1"/>
  <c r="S24" i="1" s="1"/>
  <c r="Q25" i="1"/>
  <c r="R25" i="1"/>
  <c r="S25" i="1"/>
  <c r="Y25" i="1" s="1"/>
  <c r="AC25" i="1" s="1"/>
  <c r="Q26" i="1"/>
  <c r="R26" i="1"/>
  <c r="S26" i="1" s="1"/>
  <c r="Q27" i="1"/>
  <c r="R27" i="1"/>
  <c r="S27" i="1" s="1"/>
  <c r="Q28" i="1"/>
  <c r="R28" i="1"/>
  <c r="S28" i="1" s="1"/>
  <c r="U28" i="1" s="1"/>
  <c r="W28" i="1" s="1"/>
  <c r="AA28" i="1" s="1"/>
  <c r="Q29" i="1"/>
  <c r="R29" i="1"/>
  <c r="S29" i="1" s="1"/>
  <c r="Q30" i="1"/>
  <c r="R30" i="1"/>
  <c r="S30" i="1" s="1"/>
  <c r="U30" i="1" s="1"/>
  <c r="W30" i="1" s="1"/>
  <c r="AA30" i="1" s="1"/>
  <c r="Q31" i="1"/>
  <c r="R31" i="1"/>
  <c r="S31" i="1"/>
  <c r="U31" i="1" s="1"/>
  <c r="W31" i="1" s="1"/>
  <c r="AA31" i="1" s="1"/>
  <c r="Q32" i="1"/>
  <c r="R32" i="1"/>
  <c r="S32" i="1" s="1"/>
  <c r="U32" i="1" s="1"/>
  <c r="W32" i="1" s="1"/>
  <c r="AA32" i="1" s="1"/>
  <c r="Q33" i="1"/>
  <c r="R33" i="1"/>
  <c r="S33" i="1" s="1"/>
  <c r="U33" i="1" s="1"/>
  <c r="W33" i="1" s="1"/>
  <c r="AA33" i="1" s="1"/>
  <c r="Q34" i="1"/>
  <c r="R34" i="1"/>
  <c r="S34" i="1" s="1"/>
  <c r="U34" i="1" s="1"/>
  <c r="W34" i="1" s="1"/>
  <c r="AA34" i="1" s="1"/>
  <c r="Q35" i="1"/>
  <c r="R35" i="1"/>
  <c r="S35" i="1"/>
  <c r="U35" i="1" s="1"/>
  <c r="W35" i="1" s="1"/>
  <c r="AA35" i="1" s="1"/>
  <c r="Q36" i="1"/>
  <c r="R36" i="1"/>
  <c r="S36" i="1" s="1"/>
  <c r="U36" i="1" s="1"/>
  <c r="W36" i="1" s="1"/>
  <c r="AA36" i="1" s="1"/>
  <c r="Q37" i="1"/>
  <c r="R37" i="1"/>
  <c r="S37" i="1" s="1"/>
  <c r="Q38" i="1"/>
  <c r="R38" i="1"/>
  <c r="S38" i="1" s="1"/>
  <c r="U38" i="1" s="1"/>
  <c r="W38" i="1" s="1"/>
  <c r="AA38" i="1" s="1"/>
  <c r="Q39" i="1"/>
  <c r="R39" i="1"/>
  <c r="S39" i="1"/>
  <c r="U39" i="1" s="1"/>
  <c r="W39" i="1" s="1"/>
  <c r="AA39" i="1" s="1"/>
  <c r="Q40" i="1"/>
  <c r="R40" i="1"/>
  <c r="S40" i="1" s="1"/>
  <c r="U40" i="1" s="1"/>
  <c r="W40" i="1" s="1"/>
  <c r="AA40" i="1" s="1"/>
  <c r="Q41" i="1"/>
  <c r="R41" i="1"/>
  <c r="S41" i="1" s="1"/>
  <c r="U41" i="1" s="1"/>
  <c r="W41" i="1" s="1"/>
  <c r="AA41" i="1" s="1"/>
  <c r="Q42" i="1"/>
  <c r="R42" i="1"/>
  <c r="S42" i="1" s="1"/>
  <c r="U42" i="1" s="1"/>
  <c r="W42" i="1" s="1"/>
  <c r="AA42" i="1" s="1"/>
  <c r="Q43" i="1"/>
  <c r="R43" i="1"/>
  <c r="S43" i="1" s="1"/>
  <c r="U43" i="1" s="1"/>
  <c r="W43" i="1" s="1"/>
  <c r="AA43" i="1" s="1"/>
  <c r="Q44" i="1"/>
  <c r="R44" i="1"/>
  <c r="S44" i="1" s="1"/>
  <c r="Q45" i="1"/>
  <c r="R45" i="1"/>
  <c r="S45" i="1" s="1"/>
  <c r="T45" i="1" s="1"/>
  <c r="T42" i="1" l="1"/>
  <c r="Y30" i="1"/>
  <c r="AC30" i="1" s="1"/>
  <c r="T44" i="1"/>
  <c r="Y32" i="1"/>
  <c r="AC32" i="1" s="1"/>
  <c r="T30" i="1"/>
  <c r="X30" i="1" s="1"/>
  <c r="AB30" i="1" s="1"/>
  <c r="U21" i="1"/>
  <c r="W21" i="1" s="1"/>
  <c r="AA21" i="1" s="1"/>
  <c r="T34" i="1"/>
  <c r="T26" i="1"/>
  <c r="X26" i="1" s="1"/>
  <c r="AB26" i="1" s="1"/>
  <c r="U17" i="1"/>
  <c r="W17" i="1" s="1"/>
  <c r="AA17" i="1" s="1"/>
  <c r="Y38" i="1"/>
  <c r="AC38" i="1" s="1"/>
  <c r="Y40" i="1"/>
  <c r="AC40" i="1" s="1"/>
  <c r="T38" i="1"/>
  <c r="X38" i="1" s="1"/>
  <c r="AB38" i="1" s="1"/>
  <c r="U25" i="1"/>
  <c r="W25" i="1" s="1"/>
  <c r="AA25" i="1" s="1"/>
  <c r="Z22" i="1"/>
  <c r="X22" i="1"/>
  <c r="AB22" i="1" s="1"/>
  <c r="Z26" i="1"/>
  <c r="Z44" i="1"/>
  <c r="X44" i="1"/>
  <c r="AB44" i="1" s="1"/>
  <c r="Z14" i="1"/>
  <c r="X14" i="1"/>
  <c r="AB14" i="1" s="1"/>
  <c r="X45" i="1"/>
  <c r="AB45" i="1" s="1"/>
  <c r="Z45" i="1"/>
  <c r="Z18" i="1"/>
  <c r="X18" i="1"/>
  <c r="AB18" i="1" s="1"/>
  <c r="Y29" i="1"/>
  <c r="AC29" i="1" s="1"/>
  <c r="T29" i="1"/>
  <c r="T27" i="1"/>
  <c r="U27" i="1"/>
  <c r="W27" i="1" s="1"/>
  <c r="AA27" i="1" s="1"/>
  <c r="Y27" i="1"/>
  <c r="AC27" i="1" s="1"/>
  <c r="T24" i="1"/>
  <c r="U24" i="1"/>
  <c r="W24" i="1" s="1"/>
  <c r="AA24" i="1" s="1"/>
  <c r="T23" i="1"/>
  <c r="U23" i="1"/>
  <c r="W23" i="1" s="1"/>
  <c r="AA23" i="1" s="1"/>
  <c r="Y23" i="1"/>
  <c r="AC23" i="1" s="1"/>
  <c r="T20" i="1"/>
  <c r="U20" i="1"/>
  <c r="W20" i="1" s="1"/>
  <c r="AA20" i="1" s="1"/>
  <c r="T19" i="1"/>
  <c r="U19" i="1"/>
  <c r="W19" i="1" s="1"/>
  <c r="AA19" i="1" s="1"/>
  <c r="Y19" i="1"/>
  <c r="AC19" i="1" s="1"/>
  <c r="T16" i="1"/>
  <c r="U16" i="1"/>
  <c r="W16" i="1" s="1"/>
  <c r="AA16" i="1" s="1"/>
  <c r="T15" i="1"/>
  <c r="U15" i="1"/>
  <c r="W15" i="1" s="1"/>
  <c r="AA15" i="1" s="1"/>
  <c r="Y15" i="1"/>
  <c r="AC15" i="1" s="1"/>
  <c r="Y45" i="1"/>
  <c r="AC45" i="1" s="1"/>
  <c r="Y44" i="1"/>
  <c r="AC44" i="1" s="1"/>
  <c r="Y42" i="1"/>
  <c r="AC42" i="1" s="1"/>
  <c r="T40" i="1"/>
  <c r="T39" i="1"/>
  <c r="Y39" i="1"/>
  <c r="AC39" i="1" s="1"/>
  <c r="Z38" i="1"/>
  <c r="Y34" i="1"/>
  <c r="AC34" i="1" s="1"/>
  <c r="T32" i="1"/>
  <c r="T31" i="1"/>
  <c r="Y31" i="1"/>
  <c r="AC31" i="1" s="1"/>
  <c r="Y37" i="1"/>
  <c r="AC37" i="1" s="1"/>
  <c r="T37" i="1"/>
  <c r="U45" i="1"/>
  <c r="W45" i="1" s="1"/>
  <c r="AA45" i="1" s="1"/>
  <c r="U44" i="1"/>
  <c r="W44" i="1" s="1"/>
  <c r="AA44" i="1" s="1"/>
  <c r="Y41" i="1"/>
  <c r="AC41" i="1" s="1"/>
  <c r="T41" i="1"/>
  <c r="Y36" i="1"/>
  <c r="AC36" i="1" s="1"/>
  <c r="Y33" i="1"/>
  <c r="AC33" i="1" s="1"/>
  <c r="T33" i="1"/>
  <c r="Y28" i="1"/>
  <c r="AC28" i="1" s="1"/>
  <c r="U26" i="1"/>
  <c r="W26" i="1" s="1"/>
  <c r="AA26" i="1" s="1"/>
  <c r="Y26" i="1"/>
  <c r="AC26" i="1" s="1"/>
  <c r="U22" i="1"/>
  <c r="W22" i="1" s="1"/>
  <c r="AA22" i="1" s="1"/>
  <c r="Y22" i="1"/>
  <c r="AC22" i="1" s="1"/>
  <c r="U18" i="1"/>
  <c r="W18" i="1" s="1"/>
  <c r="AA18" i="1" s="1"/>
  <c r="Y18" i="1"/>
  <c r="AC18" i="1" s="1"/>
  <c r="U14" i="1"/>
  <c r="W14" i="1" s="1"/>
  <c r="AA14" i="1" s="1"/>
  <c r="Y14" i="1"/>
  <c r="AC14" i="1" s="1"/>
  <c r="T43" i="1"/>
  <c r="Y43" i="1"/>
  <c r="AC43" i="1" s="1"/>
  <c r="U37" i="1"/>
  <c r="W37" i="1" s="1"/>
  <c r="AA37" i="1" s="1"/>
  <c r="T36" i="1"/>
  <c r="T35" i="1"/>
  <c r="Y35" i="1"/>
  <c r="AC35" i="1" s="1"/>
  <c r="U29" i="1"/>
  <c r="W29" i="1" s="1"/>
  <c r="AA29" i="1" s="1"/>
  <c r="T28" i="1"/>
  <c r="Y24" i="1"/>
  <c r="AC24" i="1" s="1"/>
  <c r="Y20" i="1"/>
  <c r="AC20" i="1" s="1"/>
  <c r="Y16" i="1"/>
  <c r="AC16" i="1" s="1"/>
  <c r="T25" i="1"/>
  <c r="T21" i="1"/>
  <c r="T17" i="1"/>
  <c r="Q3" i="1"/>
  <c r="R3" i="1"/>
  <c r="S3" i="1" s="1"/>
  <c r="Q4" i="1"/>
  <c r="R4" i="1"/>
  <c r="S4" i="1" s="1"/>
  <c r="T4" i="1" s="1"/>
  <c r="Q5" i="1"/>
  <c r="R5" i="1"/>
  <c r="S5" i="1" s="1"/>
  <c r="Q6" i="1"/>
  <c r="R6" i="1"/>
  <c r="S6" i="1" s="1"/>
  <c r="Y6" i="1" s="1"/>
  <c r="AC6" i="1" s="1"/>
  <c r="Q7" i="1"/>
  <c r="R7" i="1"/>
  <c r="S7" i="1" s="1"/>
  <c r="Q8" i="1"/>
  <c r="R8" i="1"/>
  <c r="S8" i="1" s="1"/>
  <c r="Q9" i="1"/>
  <c r="R9" i="1"/>
  <c r="S9" i="1" s="1"/>
  <c r="Q10" i="1"/>
  <c r="R10" i="1"/>
  <c r="S10" i="1" s="1"/>
  <c r="Q11" i="1"/>
  <c r="R11" i="1"/>
  <c r="S11" i="1" s="1"/>
  <c r="Q12" i="1"/>
  <c r="R12" i="1"/>
  <c r="S12" i="1" s="1"/>
  <c r="Q13" i="1"/>
  <c r="R13" i="1"/>
  <c r="S13" i="1" s="1"/>
  <c r="R2" i="1"/>
  <c r="S2" i="1" s="1"/>
  <c r="Q2" i="1"/>
  <c r="G3" i="1"/>
  <c r="H3" i="1" s="1"/>
  <c r="G5" i="1"/>
  <c r="H5" i="1" s="1"/>
  <c r="G7" i="1"/>
  <c r="H7" i="1" s="1"/>
  <c r="G9" i="1"/>
  <c r="H9" i="1" s="1"/>
  <c r="G11" i="1"/>
  <c r="H11" i="1" s="1"/>
  <c r="G13" i="1"/>
  <c r="H13" i="1" s="1"/>
  <c r="G15" i="1"/>
  <c r="H15" i="1" s="1"/>
  <c r="G17" i="1"/>
  <c r="H17" i="1" s="1"/>
  <c r="G19" i="1"/>
  <c r="H19" i="1" s="1"/>
  <c r="G21" i="1"/>
  <c r="H21" i="1" s="1"/>
  <c r="G23" i="1"/>
  <c r="H23" i="1" s="1"/>
  <c r="G25" i="1"/>
  <c r="H25" i="1" s="1"/>
  <c r="G27" i="1"/>
  <c r="H27" i="1" s="1"/>
  <c r="G29" i="1"/>
  <c r="H29" i="1" s="1"/>
  <c r="G31" i="1"/>
  <c r="H31" i="1" s="1"/>
  <c r="G33" i="1"/>
  <c r="H33" i="1" s="1"/>
  <c r="G35" i="1"/>
  <c r="H35" i="1" s="1"/>
  <c r="G37" i="1"/>
  <c r="H37" i="1" s="1"/>
  <c r="G39" i="1"/>
  <c r="H39" i="1" s="1"/>
  <c r="G41" i="1"/>
  <c r="H41" i="1" s="1"/>
  <c r="G43" i="1"/>
  <c r="H43" i="1" s="1"/>
  <c r="G45" i="1"/>
  <c r="H45" i="1" s="1"/>
  <c r="G47" i="1"/>
  <c r="H47" i="1" s="1"/>
  <c r="G49" i="1"/>
  <c r="H49" i="1" s="1"/>
  <c r="G51" i="1"/>
  <c r="H51" i="1" s="1"/>
  <c r="G53" i="1"/>
  <c r="H53" i="1" s="1"/>
  <c r="G55" i="1"/>
  <c r="H55" i="1" s="1"/>
  <c r="G57" i="1"/>
  <c r="H57" i="1" s="1"/>
  <c r="G59" i="1"/>
  <c r="H59" i="1" s="1"/>
  <c r="G61" i="1"/>
  <c r="H61" i="1" s="1"/>
  <c r="G63" i="1"/>
  <c r="H63" i="1" s="1"/>
  <c r="G65" i="1"/>
  <c r="H65" i="1" s="1"/>
  <c r="G67" i="1"/>
  <c r="H67" i="1" s="1"/>
  <c r="G69" i="1"/>
  <c r="H69" i="1" s="1"/>
  <c r="G71" i="1"/>
  <c r="H71" i="1" s="1"/>
  <c r="G73" i="1"/>
  <c r="H73" i="1" s="1"/>
  <c r="G75" i="1"/>
  <c r="H75" i="1" s="1"/>
  <c r="G77" i="1"/>
  <c r="H77" i="1" s="1"/>
  <c r="G79" i="1"/>
  <c r="H79" i="1" s="1"/>
  <c r="G81" i="1"/>
  <c r="H81" i="1" s="1"/>
  <c r="G83" i="1"/>
  <c r="H83" i="1" s="1"/>
  <c r="G85" i="1"/>
  <c r="H85" i="1" s="1"/>
  <c r="G87" i="1"/>
  <c r="H87" i="1" s="1"/>
  <c r="G89" i="1"/>
  <c r="H89" i="1" s="1"/>
  <c r="G91" i="1"/>
  <c r="H91" i="1" s="1"/>
  <c r="G93" i="1"/>
  <c r="H93" i="1" s="1"/>
  <c r="G95" i="1"/>
  <c r="H95" i="1" s="1"/>
  <c r="G97" i="1"/>
  <c r="H97" i="1" s="1"/>
  <c r="G99" i="1"/>
  <c r="H99" i="1" s="1"/>
  <c r="G101" i="1"/>
  <c r="H101" i="1" s="1"/>
  <c r="G103" i="1"/>
  <c r="H103" i="1" s="1"/>
  <c r="G105" i="1"/>
  <c r="H105" i="1" s="1"/>
  <c r="G107" i="1"/>
  <c r="H107" i="1" s="1"/>
  <c r="G109" i="1"/>
  <c r="H109" i="1" s="1"/>
  <c r="G111" i="1"/>
  <c r="H111" i="1" s="1"/>
  <c r="G113" i="1"/>
  <c r="H113" i="1" s="1"/>
  <c r="G115" i="1"/>
  <c r="H115" i="1" s="1"/>
  <c r="G117" i="1"/>
  <c r="H117" i="1" s="1"/>
  <c r="G119" i="1"/>
  <c r="H119" i="1" s="1"/>
  <c r="G121" i="1"/>
  <c r="H121" i="1" s="1"/>
  <c r="G123" i="1"/>
  <c r="H123" i="1" s="1"/>
  <c r="G125" i="1"/>
  <c r="H125" i="1" s="1"/>
  <c r="G127" i="1"/>
  <c r="H127" i="1" s="1"/>
  <c r="G129" i="1"/>
  <c r="H129" i="1" s="1"/>
  <c r="G131" i="1"/>
  <c r="H131" i="1" s="1"/>
  <c r="G133" i="1"/>
  <c r="H133" i="1" s="1"/>
  <c r="G135" i="1"/>
  <c r="H135" i="1" s="1"/>
  <c r="G137" i="1"/>
  <c r="H137" i="1" s="1"/>
  <c r="G139" i="1"/>
  <c r="H139" i="1" s="1"/>
  <c r="G141" i="1"/>
  <c r="H141" i="1" s="1"/>
  <c r="G143" i="1"/>
  <c r="H143" i="1" s="1"/>
  <c r="G145" i="1"/>
  <c r="H145" i="1" s="1"/>
  <c r="G147" i="1"/>
  <c r="H147" i="1" s="1"/>
  <c r="G149" i="1"/>
  <c r="H149" i="1" s="1"/>
  <c r="G151" i="1"/>
  <c r="H151" i="1" s="1"/>
  <c r="G153" i="1"/>
  <c r="H153" i="1" s="1"/>
  <c r="G155" i="1"/>
  <c r="H155" i="1" s="1"/>
  <c r="G157" i="1"/>
  <c r="H157" i="1" s="1"/>
  <c r="G159" i="1"/>
  <c r="H159" i="1" s="1"/>
  <c r="G161" i="1"/>
  <c r="H161" i="1" s="1"/>
  <c r="G163" i="1"/>
  <c r="H163" i="1" s="1"/>
  <c r="G165" i="1"/>
  <c r="H165" i="1" s="1"/>
  <c r="G167" i="1"/>
  <c r="H167" i="1" s="1"/>
  <c r="G169" i="1"/>
  <c r="H169" i="1" s="1"/>
  <c r="G171" i="1"/>
  <c r="H171" i="1" s="1"/>
  <c r="G173" i="1"/>
  <c r="H173" i="1" s="1"/>
  <c r="G175" i="1"/>
  <c r="H175" i="1" s="1"/>
  <c r="G177" i="1"/>
  <c r="H177" i="1" s="1"/>
  <c r="G179" i="1"/>
  <c r="H179" i="1" s="1"/>
  <c r="G181" i="1"/>
  <c r="H181" i="1" s="1"/>
  <c r="G183" i="1"/>
  <c r="H183" i="1" s="1"/>
  <c r="G185" i="1"/>
  <c r="H185" i="1" s="1"/>
  <c r="G187" i="1"/>
  <c r="H187" i="1" s="1"/>
  <c r="G189" i="1"/>
  <c r="H189" i="1" s="1"/>
  <c r="G191" i="1"/>
  <c r="H191" i="1" s="1"/>
  <c r="G193" i="1"/>
  <c r="H193" i="1" s="1"/>
  <c r="G195" i="1"/>
  <c r="H195" i="1" s="1"/>
  <c r="G197" i="1"/>
  <c r="H197" i="1" s="1"/>
  <c r="G199" i="1"/>
  <c r="H199" i="1" s="1"/>
  <c r="G201" i="1"/>
  <c r="H201" i="1" s="1"/>
  <c r="G203" i="1"/>
  <c r="H203" i="1" s="1"/>
  <c r="G205" i="1"/>
  <c r="H205" i="1" s="1"/>
  <c r="G207" i="1"/>
  <c r="H207" i="1" s="1"/>
  <c r="G209" i="1"/>
  <c r="H209" i="1" s="1"/>
  <c r="G211" i="1"/>
  <c r="H211" i="1" s="1"/>
  <c r="G213" i="1"/>
  <c r="H213" i="1" s="1"/>
  <c r="G215" i="1"/>
  <c r="H215" i="1" s="1"/>
  <c r="G217" i="1"/>
  <c r="H217" i="1" s="1"/>
  <c r="G219" i="1"/>
  <c r="H219" i="1" s="1"/>
  <c r="G221" i="1"/>
  <c r="H221" i="1" s="1"/>
  <c r="G223" i="1"/>
  <c r="H223" i="1" s="1"/>
  <c r="G225" i="1"/>
  <c r="H225" i="1" s="1"/>
  <c r="G227" i="1"/>
  <c r="H227" i="1" s="1"/>
  <c r="G229" i="1"/>
  <c r="H229" i="1" s="1"/>
  <c r="G231" i="1"/>
  <c r="H231" i="1" s="1"/>
  <c r="G233" i="1"/>
  <c r="H233" i="1" s="1"/>
  <c r="G235" i="1"/>
  <c r="H235" i="1" s="1"/>
  <c r="G237" i="1"/>
  <c r="H237" i="1" s="1"/>
  <c r="G239" i="1"/>
  <c r="H239" i="1" s="1"/>
  <c r="G241" i="1"/>
  <c r="H241" i="1" s="1"/>
  <c r="G243" i="1"/>
  <c r="H243" i="1" s="1"/>
  <c r="G245" i="1"/>
  <c r="H245" i="1" s="1"/>
  <c r="G247" i="1"/>
  <c r="H247" i="1" s="1"/>
  <c r="G249" i="1"/>
  <c r="H249" i="1" s="1"/>
  <c r="G251" i="1"/>
  <c r="H251" i="1" s="1"/>
  <c r="G253" i="1"/>
  <c r="H253" i="1" s="1"/>
  <c r="G255" i="1"/>
  <c r="H255" i="1" s="1"/>
  <c r="G257" i="1"/>
  <c r="H257" i="1" s="1"/>
  <c r="G259" i="1"/>
  <c r="H259" i="1" s="1"/>
  <c r="G261" i="1"/>
  <c r="H261" i="1" s="1"/>
  <c r="G263" i="1"/>
  <c r="H263" i="1" s="1"/>
  <c r="G265" i="1"/>
  <c r="H265" i="1" s="1"/>
  <c r="G267" i="1"/>
  <c r="H267" i="1" s="1"/>
  <c r="G269" i="1"/>
  <c r="H269" i="1" s="1"/>
  <c r="G271" i="1"/>
  <c r="H271" i="1" s="1"/>
  <c r="G273" i="1"/>
  <c r="H273" i="1" s="1"/>
  <c r="G275" i="1"/>
  <c r="H275" i="1" s="1"/>
  <c r="G277" i="1"/>
  <c r="H277" i="1" s="1"/>
  <c r="G279" i="1"/>
  <c r="H279" i="1" s="1"/>
  <c r="G281" i="1"/>
  <c r="H281" i="1" s="1"/>
  <c r="G283" i="1"/>
  <c r="H283" i="1" s="1"/>
  <c r="G2" i="1"/>
  <c r="H2" i="1" s="1"/>
  <c r="Z34" i="1" l="1"/>
  <c r="X34" i="1"/>
  <c r="AB34" i="1" s="1"/>
  <c r="Z30" i="1"/>
  <c r="Z42" i="1"/>
  <c r="X42" i="1"/>
  <c r="AB42" i="1" s="1"/>
  <c r="X16" i="1"/>
  <c r="AB16" i="1" s="1"/>
  <c r="Z16" i="1"/>
  <c r="X23" i="1"/>
  <c r="AB23" i="1" s="1"/>
  <c r="Z23" i="1"/>
  <c r="X35" i="1"/>
  <c r="AB35" i="1" s="1"/>
  <c r="Z35" i="1"/>
  <c r="X43" i="1"/>
  <c r="AB43" i="1" s="1"/>
  <c r="Z43" i="1"/>
  <c r="X20" i="1"/>
  <c r="AB20" i="1" s="1"/>
  <c r="Z20" i="1"/>
  <c r="X27" i="1"/>
  <c r="AB27" i="1" s="1"/>
  <c r="Z27" i="1"/>
  <c r="Z21" i="1"/>
  <c r="X21" i="1"/>
  <c r="AB21" i="1" s="1"/>
  <c r="Z25" i="1"/>
  <c r="X25" i="1"/>
  <c r="AB25" i="1" s="1"/>
  <c r="X28" i="1"/>
  <c r="AB28" i="1" s="1"/>
  <c r="Z28" i="1"/>
  <c r="Z36" i="1"/>
  <c r="X36" i="1"/>
  <c r="AB36" i="1" s="1"/>
  <c r="Z41" i="1"/>
  <c r="X41" i="1"/>
  <c r="AB41" i="1" s="1"/>
  <c r="Z37" i="1"/>
  <c r="X37" i="1"/>
  <c r="AB37" i="1" s="1"/>
  <c r="X31" i="1"/>
  <c r="AB31" i="1" s="1"/>
  <c r="Z31" i="1"/>
  <c r="X15" i="1"/>
  <c r="AB15" i="1" s="1"/>
  <c r="Z15" i="1"/>
  <c r="X24" i="1"/>
  <c r="AB24" i="1" s="1"/>
  <c r="Z24" i="1"/>
  <c r="Z29" i="1"/>
  <c r="X29" i="1"/>
  <c r="AB29" i="1" s="1"/>
  <c r="Z17" i="1"/>
  <c r="X17" i="1"/>
  <c r="AB17" i="1" s="1"/>
  <c r="X40" i="1"/>
  <c r="AB40" i="1" s="1"/>
  <c r="Z40" i="1"/>
  <c r="Z33" i="1"/>
  <c r="X33" i="1"/>
  <c r="AB33" i="1" s="1"/>
  <c r="X32" i="1"/>
  <c r="AB32" i="1" s="1"/>
  <c r="Z32" i="1"/>
  <c r="X39" i="1"/>
  <c r="AB39" i="1" s="1"/>
  <c r="Z39" i="1"/>
  <c r="X19" i="1"/>
  <c r="AB19" i="1" s="1"/>
  <c r="Z19" i="1"/>
  <c r="T12" i="1"/>
  <c r="T8" i="1"/>
  <c r="Z8" i="1" s="1"/>
  <c r="Y10" i="1"/>
  <c r="AC10" i="1" s="1"/>
  <c r="U10" i="1"/>
  <c r="W10" i="1" s="1"/>
  <c r="AA10" i="1" s="1"/>
  <c r="U6" i="1"/>
  <c r="W6" i="1" s="1"/>
  <c r="AA6" i="1" s="1"/>
  <c r="T5" i="1"/>
  <c r="U5" i="1"/>
  <c r="W5" i="1" s="1"/>
  <c r="AA5" i="1" s="1"/>
  <c r="Y5" i="1"/>
  <c r="AC5" i="1" s="1"/>
  <c r="T9" i="1"/>
  <c r="U9" i="1"/>
  <c r="W9" i="1" s="1"/>
  <c r="AA9" i="1" s="1"/>
  <c r="Y9" i="1"/>
  <c r="AC9" i="1" s="1"/>
  <c r="T13" i="1"/>
  <c r="Y13" i="1"/>
  <c r="AC13" i="1" s="1"/>
  <c r="U13" i="1"/>
  <c r="W13" i="1" s="1"/>
  <c r="AA13" i="1" s="1"/>
  <c r="U11" i="1"/>
  <c r="W11" i="1" s="1"/>
  <c r="AA11" i="1" s="1"/>
  <c r="Y11" i="1"/>
  <c r="AC11" i="1" s="1"/>
  <c r="T11" i="1"/>
  <c r="X8" i="1"/>
  <c r="AB8" i="1" s="1"/>
  <c r="U3" i="1"/>
  <c r="W3" i="1" s="1"/>
  <c r="AA3" i="1" s="1"/>
  <c r="Y3" i="1"/>
  <c r="AC3" i="1" s="1"/>
  <c r="T3" i="1"/>
  <c r="X12" i="1"/>
  <c r="AB12" i="1" s="1"/>
  <c r="Z12" i="1"/>
  <c r="U7" i="1"/>
  <c r="W7" i="1" s="1"/>
  <c r="AA7" i="1" s="1"/>
  <c r="Y7" i="1"/>
  <c r="AC7" i="1" s="1"/>
  <c r="T7" i="1"/>
  <c r="X4" i="1"/>
  <c r="AB4" i="1" s="1"/>
  <c r="Z4" i="1"/>
  <c r="Y12" i="1"/>
  <c r="AC12" i="1" s="1"/>
  <c r="T10" i="1"/>
  <c r="Y8" i="1"/>
  <c r="AC8" i="1" s="1"/>
  <c r="T6" i="1"/>
  <c r="Y4" i="1"/>
  <c r="AC4" i="1" s="1"/>
  <c r="AE4" i="1" s="1"/>
  <c r="U12" i="1"/>
  <c r="W12" i="1" s="1"/>
  <c r="AA12" i="1" s="1"/>
  <c r="U8" i="1"/>
  <c r="W8" i="1" s="1"/>
  <c r="AA8" i="1" s="1"/>
  <c r="U4" i="1"/>
  <c r="W4" i="1" s="1"/>
  <c r="AA4" i="1" s="1"/>
  <c r="U2" i="1"/>
  <c r="W2" i="1" s="1"/>
  <c r="AA2" i="1" s="1"/>
  <c r="Y2" i="1"/>
  <c r="AC2" i="1" s="1"/>
  <c r="T2" i="1"/>
  <c r="G282" i="1"/>
  <c r="H282" i="1" s="1"/>
  <c r="G278" i="1"/>
  <c r="H278" i="1" s="1"/>
  <c r="G274" i="1"/>
  <c r="H274" i="1" s="1"/>
  <c r="G270" i="1"/>
  <c r="H270" i="1" s="1"/>
  <c r="G268" i="1"/>
  <c r="H268" i="1" s="1"/>
  <c r="G264" i="1"/>
  <c r="H264" i="1" s="1"/>
  <c r="G260" i="1"/>
  <c r="H260" i="1" s="1"/>
  <c r="G256" i="1"/>
  <c r="H256" i="1" s="1"/>
  <c r="G252" i="1"/>
  <c r="H252" i="1" s="1"/>
  <c r="G248" i="1"/>
  <c r="H248" i="1" s="1"/>
  <c r="G246" i="1"/>
  <c r="H246" i="1" s="1"/>
  <c r="G242" i="1"/>
  <c r="H242" i="1" s="1"/>
  <c r="G238" i="1"/>
  <c r="H238" i="1" s="1"/>
  <c r="G234" i="1"/>
  <c r="H234" i="1" s="1"/>
  <c r="G228" i="1"/>
  <c r="H228" i="1" s="1"/>
  <c r="G224" i="1"/>
  <c r="H224" i="1" s="1"/>
  <c r="G280" i="1"/>
  <c r="H280" i="1" s="1"/>
  <c r="G276" i="1"/>
  <c r="H276" i="1" s="1"/>
  <c r="G272" i="1"/>
  <c r="H272" i="1" s="1"/>
  <c r="G266" i="1"/>
  <c r="H266" i="1" s="1"/>
  <c r="G262" i="1"/>
  <c r="H262" i="1" s="1"/>
  <c r="G258" i="1"/>
  <c r="H258" i="1" s="1"/>
  <c r="G254" i="1"/>
  <c r="H254" i="1" s="1"/>
  <c r="G250" i="1"/>
  <c r="H250" i="1" s="1"/>
  <c r="G244" i="1"/>
  <c r="H244" i="1" s="1"/>
  <c r="G240" i="1"/>
  <c r="H240" i="1" s="1"/>
  <c r="G236" i="1"/>
  <c r="H236" i="1" s="1"/>
  <c r="G232" i="1"/>
  <c r="H232" i="1" s="1"/>
  <c r="G230" i="1"/>
  <c r="H230" i="1" s="1"/>
  <c r="G226" i="1"/>
  <c r="H226" i="1" s="1"/>
  <c r="G220" i="1"/>
  <c r="H220" i="1" s="1"/>
  <c r="G216" i="1"/>
  <c r="H216" i="1" s="1"/>
  <c r="G212" i="1"/>
  <c r="H212" i="1" s="1"/>
  <c r="G208" i="1"/>
  <c r="H208" i="1" s="1"/>
  <c r="G204" i="1"/>
  <c r="H204" i="1" s="1"/>
  <c r="G200" i="1"/>
  <c r="H200" i="1" s="1"/>
  <c r="G196" i="1"/>
  <c r="H196" i="1" s="1"/>
  <c r="G192" i="1"/>
  <c r="H192" i="1" s="1"/>
  <c r="G188" i="1"/>
  <c r="H188" i="1" s="1"/>
  <c r="G184" i="1"/>
  <c r="H184" i="1" s="1"/>
  <c r="G178" i="1"/>
  <c r="H178" i="1" s="1"/>
  <c r="G174" i="1"/>
  <c r="H174" i="1" s="1"/>
  <c r="G170" i="1"/>
  <c r="H170" i="1" s="1"/>
  <c r="G168" i="1"/>
  <c r="H168" i="1" s="1"/>
  <c r="G162" i="1"/>
  <c r="H162" i="1" s="1"/>
  <c r="G158" i="1"/>
  <c r="H158" i="1" s="1"/>
  <c r="G154" i="1"/>
  <c r="H154" i="1" s="1"/>
  <c r="G150" i="1"/>
  <c r="H150" i="1" s="1"/>
  <c r="G146" i="1"/>
  <c r="H146" i="1" s="1"/>
  <c r="G142" i="1"/>
  <c r="H142" i="1" s="1"/>
  <c r="G138" i="1"/>
  <c r="H138" i="1" s="1"/>
  <c r="G134" i="1"/>
  <c r="H134" i="1" s="1"/>
  <c r="G132" i="1"/>
  <c r="H132" i="1" s="1"/>
  <c r="G128" i="1"/>
  <c r="H128" i="1" s="1"/>
  <c r="G126" i="1"/>
  <c r="H126" i="1" s="1"/>
  <c r="G124" i="1"/>
  <c r="H124" i="1" s="1"/>
  <c r="G122" i="1"/>
  <c r="H122" i="1" s="1"/>
  <c r="G118" i="1"/>
  <c r="H118" i="1" s="1"/>
  <c r="G116" i="1"/>
  <c r="H116" i="1" s="1"/>
  <c r="G114" i="1"/>
  <c r="H114" i="1" s="1"/>
  <c r="G112" i="1"/>
  <c r="H112" i="1" s="1"/>
  <c r="G110" i="1"/>
  <c r="H110" i="1" s="1"/>
  <c r="G108" i="1"/>
  <c r="H108" i="1" s="1"/>
  <c r="G106" i="1"/>
  <c r="H106" i="1" s="1"/>
  <c r="G104" i="1"/>
  <c r="H104" i="1" s="1"/>
  <c r="G102" i="1"/>
  <c r="H102" i="1" s="1"/>
  <c r="G100" i="1"/>
  <c r="H100" i="1" s="1"/>
  <c r="G98" i="1"/>
  <c r="H98" i="1" s="1"/>
  <c r="G96" i="1"/>
  <c r="H96" i="1" s="1"/>
  <c r="G94" i="1"/>
  <c r="H94" i="1" s="1"/>
  <c r="G92" i="1"/>
  <c r="H92" i="1" s="1"/>
  <c r="G90" i="1"/>
  <c r="H90" i="1" s="1"/>
  <c r="G88" i="1"/>
  <c r="H88" i="1" s="1"/>
  <c r="G86" i="1"/>
  <c r="H86" i="1" s="1"/>
  <c r="G84" i="1"/>
  <c r="H84" i="1" s="1"/>
  <c r="G82" i="1"/>
  <c r="H82" i="1" s="1"/>
  <c r="G80" i="1"/>
  <c r="H80" i="1" s="1"/>
  <c r="G78" i="1"/>
  <c r="H78" i="1" s="1"/>
  <c r="G76" i="1"/>
  <c r="H76" i="1" s="1"/>
  <c r="G74" i="1"/>
  <c r="H74" i="1" s="1"/>
  <c r="G72" i="1"/>
  <c r="H72" i="1" s="1"/>
  <c r="G70" i="1"/>
  <c r="H70" i="1" s="1"/>
  <c r="G68" i="1"/>
  <c r="H68" i="1" s="1"/>
  <c r="G66" i="1"/>
  <c r="H66" i="1" s="1"/>
  <c r="G64" i="1"/>
  <c r="H64" i="1" s="1"/>
  <c r="G62" i="1"/>
  <c r="H62" i="1" s="1"/>
  <c r="G60" i="1"/>
  <c r="H60" i="1" s="1"/>
  <c r="G58" i="1"/>
  <c r="H58" i="1" s="1"/>
  <c r="G56" i="1"/>
  <c r="H56" i="1" s="1"/>
  <c r="G54" i="1"/>
  <c r="H54" i="1" s="1"/>
  <c r="G52" i="1"/>
  <c r="H52" i="1" s="1"/>
  <c r="G50" i="1"/>
  <c r="H50" i="1" s="1"/>
  <c r="G48" i="1"/>
  <c r="H48" i="1" s="1"/>
  <c r="G46" i="1"/>
  <c r="H46" i="1" s="1"/>
  <c r="G44" i="1"/>
  <c r="H44" i="1" s="1"/>
  <c r="G42" i="1"/>
  <c r="H42" i="1" s="1"/>
  <c r="G40" i="1"/>
  <c r="H40" i="1" s="1"/>
  <c r="G38" i="1"/>
  <c r="H38" i="1" s="1"/>
  <c r="G36" i="1"/>
  <c r="H36" i="1" s="1"/>
  <c r="G34" i="1"/>
  <c r="H34" i="1" s="1"/>
  <c r="G32" i="1"/>
  <c r="H32" i="1" s="1"/>
  <c r="G30" i="1"/>
  <c r="H30" i="1" s="1"/>
  <c r="G28" i="1"/>
  <c r="H28" i="1" s="1"/>
  <c r="G26" i="1"/>
  <c r="H26" i="1" s="1"/>
  <c r="G24" i="1"/>
  <c r="H24" i="1" s="1"/>
  <c r="G22" i="1"/>
  <c r="H22" i="1" s="1"/>
  <c r="G20" i="1"/>
  <c r="H20" i="1" s="1"/>
  <c r="G18" i="1"/>
  <c r="H18" i="1" s="1"/>
  <c r="G16" i="1"/>
  <c r="H16" i="1" s="1"/>
  <c r="G14" i="1"/>
  <c r="H14" i="1" s="1"/>
  <c r="G12" i="1"/>
  <c r="H12" i="1" s="1"/>
  <c r="G10" i="1"/>
  <c r="H10" i="1" s="1"/>
  <c r="G8" i="1"/>
  <c r="H8" i="1" s="1"/>
  <c r="G6" i="1"/>
  <c r="H6" i="1" s="1"/>
  <c r="G4" i="1"/>
  <c r="H4" i="1" s="1"/>
  <c r="G222" i="1"/>
  <c r="H222" i="1" s="1"/>
  <c r="G218" i="1"/>
  <c r="H218" i="1" s="1"/>
  <c r="G214" i="1"/>
  <c r="H214" i="1" s="1"/>
  <c r="G210" i="1"/>
  <c r="H210" i="1" s="1"/>
  <c r="G206" i="1"/>
  <c r="H206" i="1" s="1"/>
  <c r="G202" i="1"/>
  <c r="H202" i="1" s="1"/>
  <c r="G198" i="1"/>
  <c r="H198" i="1" s="1"/>
  <c r="G194" i="1"/>
  <c r="H194" i="1" s="1"/>
  <c r="G190" i="1"/>
  <c r="H190" i="1" s="1"/>
  <c r="G186" i="1"/>
  <c r="H186" i="1" s="1"/>
  <c r="G182" i="1"/>
  <c r="H182" i="1" s="1"/>
  <c r="G180" i="1"/>
  <c r="H180" i="1" s="1"/>
  <c r="G176" i="1"/>
  <c r="H176" i="1" s="1"/>
  <c r="G172" i="1"/>
  <c r="H172" i="1" s="1"/>
  <c r="G166" i="1"/>
  <c r="H166" i="1" s="1"/>
  <c r="G164" i="1"/>
  <c r="H164" i="1" s="1"/>
  <c r="G160" i="1"/>
  <c r="H160" i="1" s="1"/>
  <c r="G156" i="1"/>
  <c r="H156" i="1" s="1"/>
  <c r="G152" i="1"/>
  <c r="H152" i="1" s="1"/>
  <c r="G148" i="1"/>
  <c r="H148" i="1" s="1"/>
  <c r="G144" i="1"/>
  <c r="H144" i="1" s="1"/>
  <c r="G140" i="1"/>
  <c r="H140" i="1" s="1"/>
  <c r="G136" i="1"/>
  <c r="H136" i="1" s="1"/>
  <c r="G130" i="1"/>
  <c r="H130" i="1" s="1"/>
  <c r="G120" i="1"/>
  <c r="H120" i="1" s="1"/>
  <c r="AD8" i="1" l="1"/>
  <c r="AE12" i="1"/>
  <c r="AE8" i="1"/>
  <c r="AD4" i="1"/>
  <c r="AD12" i="1"/>
  <c r="Z3" i="1"/>
  <c r="X3" i="1"/>
  <c r="AB3" i="1" s="1"/>
  <c r="AD3" i="1" s="1"/>
  <c r="Z5" i="1"/>
  <c r="X5" i="1"/>
  <c r="AB5" i="1" s="1"/>
  <c r="AD5" i="1" s="1"/>
  <c r="Z6" i="1"/>
  <c r="X6" i="1"/>
  <c r="AB6" i="1" s="1"/>
  <c r="Z11" i="1"/>
  <c r="X11" i="1"/>
  <c r="AB11" i="1" s="1"/>
  <c r="AD11" i="1" s="1"/>
  <c r="X13" i="1"/>
  <c r="AB13" i="1" s="1"/>
  <c r="AD13" i="1" s="1"/>
  <c r="Z13" i="1"/>
  <c r="X9" i="1"/>
  <c r="AB9" i="1" s="1"/>
  <c r="AD9" i="1" s="1"/>
  <c r="Z9" i="1"/>
  <c r="Z10" i="1"/>
  <c r="X10" i="1"/>
  <c r="AB10" i="1" s="1"/>
  <c r="Z7" i="1"/>
  <c r="X7" i="1"/>
  <c r="AB7" i="1" s="1"/>
  <c r="AD7" i="1" s="1"/>
  <c r="X2" i="1"/>
  <c r="AB2" i="1" s="1"/>
  <c r="AD2" i="1" s="1"/>
  <c r="Z2" i="1"/>
  <c r="AE2" i="1" l="1"/>
  <c r="AD6" i="1"/>
  <c r="AE6" i="1"/>
  <c r="AE5" i="1"/>
  <c r="AE13" i="1"/>
  <c r="AE9" i="1"/>
  <c r="AE11" i="1"/>
  <c r="AE3" i="1"/>
  <c r="AD10" i="1"/>
  <c r="AE10" i="1"/>
  <c r="AE7" i="1"/>
</calcChain>
</file>

<file path=xl/sharedStrings.xml><?xml version="1.0" encoding="utf-8"?>
<sst xmlns="http://schemas.openxmlformats.org/spreadsheetml/2006/main" count="1069" uniqueCount="43">
  <si>
    <t>Group</t>
  </si>
  <si>
    <t>Ammunition</t>
  </si>
  <si>
    <t>SK Plus</t>
  </si>
  <si>
    <t>SK Match</t>
  </si>
  <si>
    <t>Eley Match</t>
  </si>
  <si>
    <t>CCI SV</t>
  </si>
  <si>
    <t>Aguila</t>
  </si>
  <si>
    <t>Gun</t>
  </si>
  <si>
    <t>Feddersen</t>
  </si>
  <si>
    <t>KIDD</t>
  </si>
  <si>
    <t>Suppressor</t>
  </si>
  <si>
    <t>No</t>
  </si>
  <si>
    <t>Yes</t>
  </si>
  <si>
    <t>Radius</t>
  </si>
  <si>
    <t>Radius^2</t>
  </si>
  <si>
    <t>Aguila Total</t>
  </si>
  <si>
    <t>CCI SV Total</t>
  </si>
  <si>
    <t>Eley Match Total</t>
  </si>
  <si>
    <t>SK Match Total</t>
  </si>
  <si>
    <t>SK Plus Total</t>
  </si>
  <si>
    <t>Feddersen Total</t>
  </si>
  <si>
    <t>KIDD Total</t>
  </si>
  <si>
    <t>Sum of Radius^2</t>
  </si>
  <si>
    <t>Mean Radius</t>
  </si>
  <si>
    <t>Shots</t>
  </si>
  <si>
    <t>cB(n)</t>
  </si>
  <si>
    <t>2n-1</t>
  </si>
  <si>
    <t>cG(2n-1)</t>
  </si>
  <si>
    <t>Est. Sigma</t>
  </si>
  <si>
    <t>Confidence:</t>
  </si>
  <si>
    <t>CEP-</t>
  </si>
  <si>
    <t>CEP</t>
  </si>
  <si>
    <t>CEP+</t>
  </si>
  <si>
    <t>4MR</t>
  </si>
  <si>
    <t>CEP MOA-</t>
  </si>
  <si>
    <t>CEP MOA</t>
  </si>
  <si>
    <t>CEP MOA+</t>
  </si>
  <si>
    <t>X"@50yds</t>
  </si>
  <si>
    <t>Y"@50yds</t>
  </si>
  <si>
    <t>Aggregate</t>
  </si>
  <si>
    <t>Suppressed</t>
  </si>
  <si>
    <t>CI-</t>
  </si>
  <si>
    <t>CI+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</si>
</sst>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_);_(* \(#,##0.000\);_(* &quot;-&quot;??_);_(@_)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8"/>
      <color rgb="FFFA7D00"/>
      <name val="Arial"/>
      <family val="2"/>
    </font>
    <font>
      <b/>
      <sz val="9"/>
      <color rgb="FFFA7D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6" fillId="0" borderId="0" xfId="0" applyFont="1"/>
    <xf numFmtId="0" fontId="0" fillId="0" borderId="0" xfId="0" pivotButton="1"/>
    <xf numFmtId="0" fontId="16" fillId="33" borderId="10" xfId="0" applyFont="1" applyFill="1" applyBorder="1"/>
    <xf numFmtId="2" fontId="0" fillId="0" borderId="0" xfId="0" applyNumberFormat="1"/>
    <xf numFmtId="0" fontId="16" fillId="0" borderId="0" xfId="0" applyFont="1" applyAlignment="1">
      <alignment horizontal="center"/>
    </xf>
    <xf numFmtId="0" fontId="11" fillId="6" borderId="4" xfId="12" applyAlignment="1">
      <alignment horizontal="center"/>
    </xf>
    <xf numFmtId="0" fontId="18" fillId="6" borderId="4" xfId="12" applyFont="1" applyAlignment="1">
      <alignment horizontal="center"/>
    </xf>
    <xf numFmtId="0" fontId="0" fillId="0" borderId="0" xfId="0" applyAlignment="1">
      <alignment horizontal="center"/>
    </xf>
    <xf numFmtId="0" fontId="19" fillId="6" borderId="4" xfId="12" applyFont="1" applyAlignment="1">
      <alignment horizontal="center"/>
    </xf>
    <xf numFmtId="43" fontId="11" fillId="6" borderId="4" xfId="12" applyNumberFormat="1"/>
    <xf numFmtId="43" fontId="0" fillId="0" borderId="0" xfId="0" applyNumberFormat="1"/>
    <xf numFmtId="43" fontId="18" fillId="6" borderId="4" xfId="12" applyNumberFormat="1" applyFont="1"/>
    <xf numFmtId="43" fontId="0" fillId="0" borderId="0" xfId="0" applyNumberFormat="1" applyAlignment="1">
      <alignment horizontal="center"/>
    </xf>
    <xf numFmtId="43" fontId="20" fillId="6" borderId="4" xfId="12" applyNumberFormat="1" applyFont="1"/>
    <xf numFmtId="9" fontId="9" fillId="5" borderId="4" xfId="1" applyFont="1" applyFill="1" applyBorder="1"/>
    <xf numFmtId="43" fontId="18" fillId="6" borderId="0" xfId="12" applyNumberFormat="1" applyFont="1" applyBorder="1"/>
    <xf numFmtId="0" fontId="16" fillId="0" borderId="10" xfId="0" applyFont="1" applyBorder="1"/>
    <xf numFmtId="0" fontId="16" fillId="0" borderId="11" xfId="0" applyFont="1" applyBorder="1"/>
    <xf numFmtId="0" fontId="0" fillId="0" borderId="0" xfId="0" applyAlignment="1">
      <alignment horizontal="right"/>
    </xf>
    <xf numFmtId="164" fontId="20" fillId="6" borderId="4" xfId="12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07489470792896"/>
          <c:y val="2.9269477619666886E-2"/>
          <c:w val="0.8548090790976709"/>
          <c:h val="0.79524819693282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KIDD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15000">
                  <a:schemeClr val="accent2">
                    <a:lumMod val="20000"/>
                    <a:lumOff val="80000"/>
                  </a:schemeClr>
                </a:gs>
              </a:gsLst>
              <a:lin ang="5400000" scaled="0"/>
            </a:gradFill>
            <a:ln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Chart!$E$3:$E$9</c:f>
                <c:numCache>
                  <c:formatCode>General</c:formatCode>
                  <c:ptCount val="7"/>
                  <c:pt idx="0">
                    <c:v>0.12263335309598655</c:v>
                  </c:pt>
                  <c:pt idx="1">
                    <c:v>8.8863377546843259E-2</c:v>
                  </c:pt>
                  <c:pt idx="2">
                    <c:v>9.4115113633677916E-2</c:v>
                  </c:pt>
                  <c:pt idx="3">
                    <c:v>7.9171913231698143E-2</c:v>
                  </c:pt>
                  <c:pt idx="4">
                    <c:v>8.0642570382928824E-2</c:v>
                  </c:pt>
                  <c:pt idx="5">
                    <c:v>4.1476717614185588E-2</c:v>
                  </c:pt>
                  <c:pt idx="6">
                    <c:v>6.3509659149578845E-2</c:v>
                  </c:pt>
                </c:numCache>
              </c:numRef>
            </c:plus>
            <c:minus>
              <c:numRef>
                <c:f>Chart!$D$3:$D$9</c:f>
                <c:numCache>
                  <c:formatCode>General</c:formatCode>
                  <c:ptCount val="7"/>
                  <c:pt idx="0">
                    <c:v>9.2166567627351093E-2</c:v>
                  </c:pt>
                  <c:pt idx="1">
                    <c:v>6.6535299826029792E-2</c:v>
                  </c:pt>
                  <c:pt idx="2">
                    <c:v>5.821827074537006E-2</c:v>
                  </c:pt>
                  <c:pt idx="3">
                    <c:v>5.495860245976375E-2</c:v>
                  </c:pt>
                  <c:pt idx="4">
                    <c:v>5.7878024134938755E-2</c:v>
                  </c:pt>
                  <c:pt idx="5">
                    <c:v>3.5837007826357459E-2</c:v>
                  </c:pt>
                  <c:pt idx="6">
                    <c:v>4.9837308710100447E-2</c:v>
                  </c:pt>
                </c:numCache>
              </c:numRef>
            </c:minus>
            <c:spPr>
              <a:ln w="12700" cap="flat">
                <a:solidFill>
                  <a:srgbClr val="C00000"/>
                </a:solidFill>
              </a:ln>
            </c:spPr>
          </c:errBars>
          <c:cat>
            <c:strRef>
              <c:f>Chart!$A$3:$A$9</c:f>
              <c:strCache>
                <c:ptCount val="7"/>
                <c:pt idx="0">
                  <c:v>Aguila</c:v>
                </c:pt>
                <c:pt idx="1">
                  <c:v>CCI SV</c:v>
                </c:pt>
                <c:pt idx="2">
                  <c:v>Eley Match</c:v>
                </c:pt>
                <c:pt idx="3">
                  <c:v>SK Match</c:v>
                </c:pt>
                <c:pt idx="4">
                  <c:v>SK Plus</c:v>
                </c:pt>
                <c:pt idx="5">
                  <c:v>Aggregate</c:v>
                </c:pt>
                <c:pt idx="6">
                  <c:v>Suppressed</c:v>
                </c:pt>
              </c:strCache>
            </c:strRef>
          </c:cat>
          <c:val>
            <c:numRef>
              <c:f>Chart!$B$3:$B$9</c:f>
              <c:numCache>
                <c:formatCode>_(* #,##0.00_);_(* \(#,##0.00\);_(* "-"??_);_(@_)</c:formatCode>
                <c:ptCount val="7"/>
                <c:pt idx="0">
                  <c:v>0.80056129049865232</c:v>
                </c:pt>
                <c:pt idx="1">
                  <c:v>0.5714188054293341</c:v>
                </c:pt>
                <c:pt idx="2">
                  <c:v>0.32894840087395588</c:v>
                </c:pt>
                <c:pt idx="3">
                  <c:v>0.38760901033681877</c:v>
                </c:pt>
                <c:pt idx="4">
                  <c:v>0.44233307246127146</c:v>
                </c:pt>
                <c:pt idx="5">
                  <c:v>0.5690467224696133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C-441B-B6DF-82E54C7C6914}"/>
            </c:ext>
          </c:extLst>
        </c:ser>
        <c:ser>
          <c:idx val="1"/>
          <c:order val="1"/>
          <c:tx>
            <c:strRef>
              <c:f>Chart!$C$2</c:f>
              <c:strCache>
                <c:ptCount val="1"/>
                <c:pt idx="0">
                  <c:v>Feddersen</c:v>
                </c:pt>
              </c:strCache>
            </c:strRef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15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ln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Chart!$G$3:$G$9</c:f>
                <c:numCache>
                  <c:formatCode>General</c:formatCode>
                  <c:ptCount val="7"/>
                  <c:pt idx="0">
                    <c:v>0.13688599797581402</c:v>
                  </c:pt>
                  <c:pt idx="1">
                    <c:v>8.5588370958197157E-2</c:v>
                  </c:pt>
                  <c:pt idx="2">
                    <c:v>0.24705518013916461</c:v>
                  </c:pt>
                  <c:pt idx="3">
                    <c:v>7.6950480327198645E-2</c:v>
                  </c:pt>
                  <c:pt idx="4">
                    <c:v>0.11983051039291059</c:v>
                  </c:pt>
                  <c:pt idx="5">
                    <c:v>4.5875949384077797E-2</c:v>
                  </c:pt>
                  <c:pt idx="6">
                    <c:v>7.4896561857430433E-2</c:v>
                  </c:pt>
                </c:numCache>
              </c:numRef>
            </c:plus>
            <c:minus>
              <c:numRef>
                <c:f>Chart!$F$3:$F$9</c:f>
                <c:numCache>
                  <c:formatCode>General</c:formatCode>
                  <c:ptCount val="7"/>
                  <c:pt idx="0">
                    <c:v>9.8244525899393809E-2</c:v>
                  </c:pt>
                  <c:pt idx="1">
                    <c:v>6.40831811768941E-2</c:v>
                  </c:pt>
                  <c:pt idx="2">
                    <c:v>0.13517681402083592</c:v>
                  </c:pt>
                  <c:pt idx="3">
                    <c:v>5.341655499739989E-2</c:v>
                  </c:pt>
                  <c:pt idx="4">
                    <c:v>8.5494271283993228E-2</c:v>
                  </c:pt>
                  <c:pt idx="5">
                    <c:v>3.9297640541342105E-2</c:v>
                  </c:pt>
                  <c:pt idx="6">
                    <c:v>5.863837261161875E-2</c:v>
                  </c:pt>
                </c:numCache>
              </c:numRef>
            </c:minus>
            <c:spPr>
              <a:ln>
                <a:solidFill>
                  <a:srgbClr val="002060"/>
                </a:solidFill>
              </a:ln>
            </c:spPr>
          </c:errBars>
          <c:cat>
            <c:strRef>
              <c:f>Chart!$A$3:$A$9</c:f>
              <c:strCache>
                <c:ptCount val="7"/>
                <c:pt idx="0">
                  <c:v>Aguila</c:v>
                </c:pt>
                <c:pt idx="1">
                  <c:v>CCI SV</c:v>
                </c:pt>
                <c:pt idx="2">
                  <c:v>Eley Match</c:v>
                </c:pt>
                <c:pt idx="3">
                  <c:v>SK Match</c:v>
                </c:pt>
                <c:pt idx="4">
                  <c:v>SK Plus</c:v>
                </c:pt>
                <c:pt idx="5">
                  <c:v>Aggregate</c:v>
                </c:pt>
                <c:pt idx="6">
                  <c:v>Suppressed</c:v>
                </c:pt>
              </c:strCache>
            </c:strRef>
          </c:cat>
          <c:val>
            <c:numRef>
              <c:f>Chart!$C$3:$C$9</c:f>
              <c:numCache>
                <c:formatCode>_(* #,##0.00_);_(* \(#,##0.00\);_(* "-"??_);_(@_)</c:formatCode>
                <c:ptCount val="7"/>
                <c:pt idx="0">
                  <c:v>0.75083425260446346</c:v>
                </c:pt>
                <c:pt idx="1">
                  <c:v>0.55035950738868777</c:v>
                </c:pt>
                <c:pt idx="2">
                  <c:v>0.64253637476330028</c:v>
                </c:pt>
                <c:pt idx="3">
                  <c:v>0.37673334276108617</c:v>
                </c:pt>
                <c:pt idx="4">
                  <c:v>0.64367525729178743</c:v>
                </c:pt>
                <c:pt idx="5">
                  <c:v>0.5916923904158703</c:v>
                </c:pt>
                <c:pt idx="6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DC-441B-B6DF-82E54C7C6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10752"/>
        <c:axId val="324658304"/>
      </c:barChart>
      <c:catAx>
        <c:axId val="324410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4658304"/>
        <c:crosses val="autoZero"/>
        <c:auto val="1"/>
        <c:lblAlgn val="ctr"/>
        <c:lblOffset val="100"/>
        <c:noMultiLvlLbl val="0"/>
      </c:catAx>
      <c:valAx>
        <c:axId val="32465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2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CEP Radius in MOA, 90% Confidence Intervals</a:t>
                </a:r>
              </a:p>
            </c:rich>
          </c:tx>
          <c:layout>
            <c:manualLayout>
              <c:xMode val="edge"/>
              <c:yMode val="edge"/>
              <c:x val="2.6578073089700997E-2"/>
              <c:y val="4.6190974330149744E-2"/>
            </c:manualLayout>
          </c:layout>
          <c:overlay val="0"/>
        </c:title>
        <c:numFmt formatCode="_(* #,##0.0_);_(* \(#,##0.0\);_(* &quot;-&quot;?_);_(@_)" sourceLinked="0"/>
        <c:majorTickMark val="out"/>
        <c:minorTickMark val="none"/>
        <c:tickLblPos val="nextTo"/>
        <c:crossAx val="324410752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t"/>
      <c:layout>
        <c:manualLayout>
          <c:xMode val="edge"/>
          <c:yMode val="edge"/>
          <c:x val="0.58807858320035566"/>
          <c:y val="6.8937457579951747E-2"/>
          <c:w val="0.32814206363739418"/>
          <c:h val="6.8965836888955981E-2"/>
        </c:manualLayout>
      </c:layout>
      <c:overlay val="1"/>
      <c:spPr>
        <a:solidFill>
          <a:schemeClr val="bg1"/>
        </a:solidFill>
        <a:ln cap="rnd">
          <a:solidFill>
            <a:srgbClr val="002060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  <a:softEdge rad="12700"/>
        </a:effectLst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13</xdr:row>
      <xdr:rowOff>107950</xdr:rowOff>
    </xdr:from>
    <xdr:to>
      <xdr:col>9</xdr:col>
      <xdr:colOff>266700</xdr:colOff>
      <xdr:row>33</xdr:row>
      <xdr:rowOff>67626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" refreshedDate="42270.450802430554" createdVersion="4" refreshedVersion="4" minRefreshableVersion="3" recordCount="282" xr:uid="{00000000-000A-0000-FFFF-FFFF37000000}">
  <cacheSource type="worksheet">
    <worksheetSource ref="A1:H283" sheet="Data"/>
  </cacheSource>
  <cacheFields count="8">
    <cacheField name="Gun" numFmtId="0">
      <sharedItems count="2">
        <s v="Feddersen"/>
        <s v="KIDD"/>
      </sharedItems>
    </cacheField>
    <cacheField name="Group" numFmtId="0">
      <sharedItems containsSemiMixedTypes="0" containsString="0" containsNumber="1" containsInteger="1" minValue="1" maxValue="17" count="1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</sharedItems>
    </cacheField>
    <cacheField name="Ammunition" numFmtId="0">
      <sharedItems count="5">
        <s v="SK Plus"/>
        <s v="SK Match"/>
        <s v="Eley Match"/>
        <s v="CCI SV"/>
        <s v="Aguila"/>
      </sharedItems>
    </cacheField>
    <cacheField name="Suppressor" numFmtId="0">
      <sharedItems count="2">
        <s v="No"/>
        <s v="Yes"/>
      </sharedItems>
    </cacheField>
    <cacheField name="X" numFmtId="0">
      <sharedItems containsSemiMixedTypes="0" containsString="0" containsNumber="1" minValue="-0.9920000000000001" maxValue="0.87000000000000011"/>
    </cacheField>
    <cacheField name="Y" numFmtId="0">
      <sharedItems containsSemiMixedTypes="0" containsString="0" containsNumber="1" minValue="-0.68499999999999872" maxValue="0.68699999999999939"/>
    </cacheField>
    <cacheField name="Radius^2" numFmtId="0">
      <sharedItems containsSemiMixedTypes="0" containsString="0" containsNumber="1" minValue="6.0500000000000354E-4" maxValue="1.0527080000000004"/>
    </cacheField>
    <cacheField name="Radius" numFmtId="0">
      <sharedItems containsSemiMixedTypes="0" containsString="0" containsNumber="1" minValue="2.4596747752497757E-2" maxValue="1.02601559442339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2">
  <r>
    <x v="0"/>
    <x v="0"/>
    <x v="0"/>
    <x v="0"/>
    <n v="0.87000000000000011"/>
    <n v="0.48299999999999998"/>
    <n v="0.99018900000000021"/>
    <n v="0.99508240864764574"/>
  </r>
  <r>
    <x v="0"/>
    <x v="0"/>
    <x v="0"/>
    <x v="0"/>
    <n v="0.35799999999999987"/>
    <n v="-6.800000000000006E-2"/>
    <n v="0.13278799999999993"/>
    <n v="0.36440087815481448"/>
  </r>
  <r>
    <x v="0"/>
    <x v="0"/>
    <x v="0"/>
    <x v="0"/>
    <n v="-2.0000000000000018E-2"/>
    <n v="0.18100000000000005"/>
    <n v="3.3161000000000017E-2"/>
    <n v="0.18210161998181129"/>
  </r>
  <r>
    <x v="0"/>
    <x v="0"/>
    <x v="0"/>
    <x v="0"/>
    <n v="-0.3600000000000001"/>
    <n v="0.18500000000000005"/>
    <n v="0.16382500000000011"/>
    <n v="0.40475301110677375"/>
  </r>
  <r>
    <x v="0"/>
    <x v="0"/>
    <x v="0"/>
    <x v="0"/>
    <n v="-0.2340000000000001"/>
    <n v="5.4999999999999938E-2"/>
    <n v="5.7781000000000041E-2"/>
    <n v="0.24037678756485628"/>
  </r>
  <r>
    <x v="0"/>
    <x v="0"/>
    <x v="0"/>
    <x v="0"/>
    <n v="-0.25200000000000011"/>
    <n v="-8.4999999999999964E-2"/>
    <n v="7.0729000000000056E-2"/>
    <n v="0.26594924327773534"/>
  </r>
  <r>
    <x v="0"/>
    <x v="0"/>
    <x v="0"/>
    <x v="0"/>
    <n v="-0.16800000000000015"/>
    <n v="-0.16900000000000004"/>
    <n v="5.6785000000000065E-2"/>
    <n v="0.23829603437741062"/>
  </r>
  <r>
    <x v="0"/>
    <x v="0"/>
    <x v="0"/>
    <x v="0"/>
    <n v="-2.0000000000000018E-2"/>
    <n v="-5.699999999999994E-2"/>
    <n v="3.6489999999999938E-3"/>
    <n v="6.0406953242155774E-2"/>
  </r>
  <r>
    <x v="0"/>
    <x v="0"/>
    <x v="0"/>
    <x v="0"/>
    <n v="-0.17500000000000004"/>
    <n v="-0.52300000000000013"/>
    <n v="0.30415400000000015"/>
    <n v="0.55150158657976689"/>
  </r>
  <r>
    <x v="0"/>
    <x v="1"/>
    <x v="0"/>
    <x v="0"/>
    <n v="-0.31599999999999984"/>
    <n v="0.40300000000000002"/>
    <n v="0.26226499999999991"/>
    <n v="0.51211815043015207"/>
  </r>
  <r>
    <x v="0"/>
    <x v="1"/>
    <x v="0"/>
    <x v="0"/>
    <n v="0.35000000000000009"/>
    <n v="9.7999999999999865E-2"/>
    <n v="0.13210400000000005"/>
    <n v="0.3634611396009208"/>
  </r>
  <r>
    <x v="0"/>
    <x v="1"/>
    <x v="0"/>
    <x v="0"/>
    <n v="0.12600000000000033"/>
    <n v="0.10799999999999987"/>
    <n v="2.7540000000000057E-2"/>
    <n v="0.16595180023127215"/>
  </r>
  <r>
    <x v="0"/>
    <x v="1"/>
    <x v="0"/>
    <x v="0"/>
    <n v="-3.2000000000000028E-2"/>
    <n v="2.8000000000000025E-2"/>
    <n v="1.8080000000000032E-3"/>
    <n v="4.2520583250938632E-2"/>
  </r>
  <r>
    <x v="0"/>
    <x v="1"/>
    <x v="0"/>
    <x v="0"/>
    <n v="-0.15799999999999992"/>
    <n v="-0.10899999999999999"/>
    <n v="3.6844999999999975E-2"/>
    <n v="0.19195051445620034"/>
  </r>
  <r>
    <x v="0"/>
    <x v="1"/>
    <x v="0"/>
    <x v="0"/>
    <n v="-0.16799999999999971"/>
    <n v="-0.18599999999999994"/>
    <n v="6.2819999999999876E-2"/>
    <n v="0.25063918289046483"/>
  </r>
  <r>
    <x v="0"/>
    <x v="1"/>
    <x v="0"/>
    <x v="0"/>
    <n v="-6.0000000000000053E-2"/>
    <n v="-0.21399999999999997"/>
    <n v="4.9395999999999995E-2"/>
    <n v="0.22225210910135362"/>
  </r>
  <r>
    <x v="0"/>
    <x v="1"/>
    <x v="0"/>
    <x v="0"/>
    <n v="8.7000000000000188E-2"/>
    <n v="-0.11299999999999999"/>
    <n v="2.033800000000003E-2"/>
    <n v="0.14261135999632019"/>
  </r>
  <r>
    <x v="0"/>
    <x v="1"/>
    <x v="0"/>
    <x v="0"/>
    <n v="0.14000000000000012"/>
    <n v="1.6999999999999904E-2"/>
    <n v="1.9889000000000032E-2"/>
    <n v="0.14102836594104051"/>
  </r>
  <r>
    <x v="0"/>
    <x v="1"/>
    <x v="0"/>
    <x v="0"/>
    <n v="3.5000000000000142E-2"/>
    <n v="-3.5000000000000142E-2"/>
    <n v="2.4500000000000199E-3"/>
    <n v="4.9497474683058526E-2"/>
  </r>
  <r>
    <x v="0"/>
    <x v="2"/>
    <x v="0"/>
    <x v="1"/>
    <n v="0.64999999999999947"/>
    <n v="0.44399999999999995"/>
    <n v="0.6196359999999993"/>
    <n v="0.78716961323465684"/>
  </r>
  <r>
    <x v="0"/>
    <x v="2"/>
    <x v="0"/>
    <x v="1"/>
    <n v="-0.17799999999999994"/>
    <n v="0.30000000000000004"/>
    <n v="0.121684"/>
    <n v="0.34883233795048302"/>
  </r>
  <r>
    <x v="0"/>
    <x v="2"/>
    <x v="0"/>
    <x v="1"/>
    <n v="2.1999999999999353E-2"/>
    <n v="0.22299999999999986"/>
    <n v="5.021299999999991E-2"/>
    <n v="0.22408257406590079"/>
  </r>
  <r>
    <x v="0"/>
    <x v="2"/>
    <x v="0"/>
    <x v="1"/>
    <n v="0.23200000000000021"/>
    <n v="8.999999999999897E-3"/>
    <n v="5.3905000000000092E-2"/>
    <n v="0.23217450333746834"/>
  </r>
  <r>
    <x v="0"/>
    <x v="2"/>
    <x v="0"/>
    <x v="1"/>
    <n v="0.1379999999999999"/>
    <n v="-0.21900000000000008"/>
    <n v="6.7005000000000009E-2"/>
    <n v="0.25885324027332557"/>
  </r>
  <r>
    <x v="0"/>
    <x v="2"/>
    <x v="0"/>
    <x v="1"/>
    <n v="2.5999999999999801E-2"/>
    <n v="-0.27100000000000013"/>
    <n v="7.4117000000000072E-2"/>
    <n v="0.27224437551582231"/>
  </r>
  <r>
    <x v="0"/>
    <x v="2"/>
    <x v="0"/>
    <x v="1"/>
    <n v="-7.2000000000000064E-2"/>
    <n v="-0.24"/>
    <n v="6.2784000000000006E-2"/>
    <n v="0.25056735621385323"/>
  </r>
  <r>
    <x v="0"/>
    <x v="2"/>
    <x v="0"/>
    <x v="1"/>
    <n v="-0.11800000000000033"/>
    <n v="-1.2000000000000011E-2"/>
    <n v="1.4068000000000077E-2"/>
    <n v="0.11860860002546222"/>
  </r>
  <r>
    <x v="0"/>
    <x v="2"/>
    <x v="0"/>
    <x v="1"/>
    <n v="-0.27200000000000024"/>
    <n v="-6.800000000000006E-2"/>
    <n v="7.8608000000000136E-2"/>
    <n v="0.28037118254200116"/>
  </r>
  <r>
    <x v="0"/>
    <x v="2"/>
    <x v="0"/>
    <x v="1"/>
    <n v="-0.4300000000000006"/>
    <n v="-0.16600000000000015"/>
    <n v="0.21245600000000056"/>
    <n v="0.46092949569321395"/>
  </r>
  <r>
    <x v="0"/>
    <x v="3"/>
    <x v="1"/>
    <x v="0"/>
    <n v="0.17500000000000004"/>
    <n v="0.26699999999999946"/>
    <n v="0.10191399999999973"/>
    <n v="0.31923972183924687"/>
  </r>
  <r>
    <x v="0"/>
    <x v="3"/>
    <x v="1"/>
    <x v="0"/>
    <n v="-0.14699999999999991"/>
    <n v="0.19999999999999929"/>
    <n v="6.1608999999999692E-2"/>
    <n v="0.24821160327430242"/>
  </r>
  <r>
    <x v="0"/>
    <x v="3"/>
    <x v="1"/>
    <x v="0"/>
    <n v="-0.10899999999999999"/>
    <n v="1.3999999999999346E-2"/>
    <n v="1.2076999999999978E-2"/>
    <n v="0.10989540481748988"/>
  </r>
  <r>
    <x v="0"/>
    <x v="3"/>
    <x v="1"/>
    <x v="0"/>
    <n v="-2.4999999999999911E-2"/>
    <n v="-8.4000000000000519E-2"/>
    <n v="7.6810000000000827E-3"/>
    <n v="8.7641314458422423E-2"/>
  </r>
  <r>
    <x v="0"/>
    <x v="3"/>
    <x v="1"/>
    <x v="0"/>
    <n v="0.10499999999999998"/>
    <n v="-0.39900000000000002"/>
    <n v="0.17022600000000002"/>
    <n v="0.41258453679215851"/>
  </r>
  <r>
    <x v="0"/>
    <x v="4"/>
    <x v="1"/>
    <x v="0"/>
    <n v="-0.27800000000000002"/>
    <n v="2.8999999999999915E-2"/>
    <n v="7.8125000000000014E-2"/>
    <n v="0.27950849718747373"/>
  </r>
  <r>
    <x v="0"/>
    <x v="4"/>
    <x v="1"/>
    <x v="0"/>
    <n v="-0.11699999999999999"/>
    <n v="8.0999999999999517E-2"/>
    <n v="2.0249999999999921E-2"/>
    <n v="0.1423024947075768"/>
  </r>
  <r>
    <x v="0"/>
    <x v="4"/>
    <x v="1"/>
    <x v="0"/>
    <n v="0.10400000000000009"/>
    <n v="0.17199999999999971"/>
    <n v="4.0399999999999922E-2"/>
    <n v="0.20099751242241762"/>
  </r>
  <r>
    <x v="0"/>
    <x v="4"/>
    <x v="1"/>
    <x v="0"/>
    <n v="0.18800000000000017"/>
    <n v="0.10199999999999942"/>
    <n v="4.5747999999999941E-2"/>
    <n v="0.21388782106515541"/>
  </r>
  <r>
    <x v="0"/>
    <x v="4"/>
    <x v="1"/>
    <x v="0"/>
    <n v="8.9999999999999858E-2"/>
    <n v="-0.17100000000000026"/>
    <n v="3.7341000000000069E-2"/>
    <n v="0.19323819498225517"/>
  </r>
  <r>
    <x v="0"/>
    <x v="4"/>
    <x v="1"/>
    <x v="0"/>
    <n v="-6.0999999999999943E-2"/>
    <n v="-0.28699999999999992"/>
    <n v="8.6089999999999944E-2"/>
    <n v="0.29341097457320842"/>
  </r>
  <r>
    <x v="0"/>
    <x v="4"/>
    <x v="1"/>
    <x v="0"/>
    <n v="5.9999999999997833E-3"/>
    <n v="6.7000000000000171E-2"/>
    <n v="4.5250000000000195E-3"/>
    <n v="6.7268120235368697E-2"/>
  </r>
  <r>
    <x v="0"/>
    <x v="4"/>
    <x v="1"/>
    <x v="0"/>
    <n v="-9.2000000000000082E-2"/>
    <n v="1.1000000000000121E-2"/>
    <n v="8.585000000000018E-3"/>
    <n v="9.265527507918811E-2"/>
  </r>
  <r>
    <x v="0"/>
    <x v="4"/>
    <x v="1"/>
    <x v="0"/>
    <n v="0.13600000000000012"/>
    <n v="9.4999999999999751E-2"/>
    <n v="2.7520999999999986E-2"/>
    <n v="0.16589454481688054"/>
  </r>
  <r>
    <x v="0"/>
    <x v="4"/>
    <x v="1"/>
    <x v="0"/>
    <n v="2.0000000000000018E-2"/>
    <n v="-0.10500000000000043"/>
    <n v="1.1425000000000091E-2"/>
    <n v="0.10688779163216018"/>
  </r>
  <r>
    <x v="0"/>
    <x v="5"/>
    <x v="1"/>
    <x v="1"/>
    <n v="-0.20300000000000029"/>
    <n v="0.22999999999999998"/>
    <n v="9.4109000000000109E-2"/>
    <n v="0.30677190223356526"/>
  </r>
  <r>
    <x v="0"/>
    <x v="5"/>
    <x v="1"/>
    <x v="1"/>
    <n v="-0.18200000000000038"/>
    <n v="0.10400000000000009"/>
    <n v="4.3940000000000159E-2"/>
    <n v="0.20961870145576267"/>
  </r>
  <r>
    <x v="0"/>
    <x v="5"/>
    <x v="1"/>
    <x v="1"/>
    <n v="0.16099999999999959"/>
    <n v="0.20600000000000041"/>
    <n v="6.8357000000000029E-2"/>
    <n v="0.26145171638373316"/>
  </r>
  <r>
    <x v="0"/>
    <x v="5"/>
    <x v="1"/>
    <x v="1"/>
    <n v="2.7999999999999581E-2"/>
    <n v="-1.2000000000000011E-2"/>
    <n v="9.279999999999768E-4"/>
    <n v="3.0463092423455254E-2"/>
  </r>
  <r>
    <x v="0"/>
    <x v="5"/>
    <x v="1"/>
    <x v="1"/>
    <n v="-7.4000000000000732E-2"/>
    <n v="-5.3999999999999826E-2"/>
    <n v="8.3920000000000904E-3"/>
    <n v="9.1607859924790785E-2"/>
  </r>
  <r>
    <x v="0"/>
    <x v="5"/>
    <x v="1"/>
    <x v="1"/>
    <n v="-6.7000000000000171E-2"/>
    <n v="-0.1549999999999998"/>
    <n v="2.8513999999999963E-2"/>
    <n v="0.16886088949191272"/>
  </r>
  <r>
    <x v="0"/>
    <x v="5"/>
    <x v="1"/>
    <x v="1"/>
    <n v="0"/>
    <n v="-0.25699999999999967"/>
    <n v="6.604899999999983E-2"/>
    <n v="0.25699999999999967"/>
  </r>
  <r>
    <x v="0"/>
    <x v="5"/>
    <x v="1"/>
    <x v="1"/>
    <n v="0.25599999999999934"/>
    <n v="-8.1999999999999851E-2"/>
    <n v="7.2259999999999644E-2"/>
    <n v="0.26881220210399609"/>
  </r>
  <r>
    <x v="0"/>
    <x v="5"/>
    <x v="1"/>
    <x v="1"/>
    <n v="0.10199999999999942"/>
    <n v="-2.5999999999999801E-2"/>
    <n v="1.1079999999999871E-2"/>
    <n v="0.10526157893552553"/>
  </r>
  <r>
    <x v="0"/>
    <x v="5"/>
    <x v="1"/>
    <x v="1"/>
    <n v="-1.7000000000000348E-2"/>
    <n v="4.1000000000000369E-2"/>
    <n v="1.970000000000042E-3"/>
    <n v="4.4384682042344768E-2"/>
  </r>
  <r>
    <x v="0"/>
    <x v="6"/>
    <x v="2"/>
    <x v="0"/>
    <n v="-0.61299999999999999"/>
    <n v="0.20600000000000041"/>
    <n v="0.41820500000000016"/>
    <n v="0.64668771443410011"/>
  </r>
  <r>
    <x v="0"/>
    <x v="6"/>
    <x v="2"/>
    <x v="0"/>
    <n v="0.10499999999999998"/>
    <n v="0.21600000000000019"/>
    <n v="5.7681000000000079E-2"/>
    <n v="0.24016869071550537"/>
  </r>
  <r>
    <x v="0"/>
    <x v="6"/>
    <x v="2"/>
    <x v="0"/>
    <n v="0.20000000000000018"/>
    <n v="0.12100000000000044"/>
    <n v="5.4641000000000176E-2"/>
    <n v="0.23375414434828781"/>
  </r>
  <r>
    <x v="0"/>
    <x v="6"/>
    <x v="2"/>
    <x v="0"/>
    <n v="0.15400000000000014"/>
    <n v="-9.9000000000000199E-2"/>
    <n v="3.3517000000000081E-2"/>
    <n v="0.18307648674802585"/>
  </r>
  <r>
    <x v="0"/>
    <x v="6"/>
    <x v="2"/>
    <x v="0"/>
    <n v="0.15400000000000014"/>
    <n v="-0.44299999999999962"/>
    <n v="0.21996499999999972"/>
    <n v="0.46900426437293691"/>
  </r>
  <r>
    <x v="0"/>
    <x v="7"/>
    <x v="2"/>
    <x v="1"/>
    <n v="-0.34700000000000042"/>
    <n v="-0.31200000000000028"/>
    <n v="0.21775300000000047"/>
    <n v="0.46664011829245938"/>
  </r>
  <r>
    <x v="0"/>
    <x v="7"/>
    <x v="2"/>
    <x v="1"/>
    <n v="0.23099999999999987"/>
    <n v="-0.12600000000000033"/>
    <n v="6.9237000000000021E-2"/>
    <n v="0.26312924580897507"/>
  </r>
  <r>
    <x v="0"/>
    <x v="7"/>
    <x v="2"/>
    <x v="1"/>
    <n v="9.9999999999997868E-3"/>
    <n v="-2.7999999999999581E-2"/>
    <n v="8.8399999999997226E-4"/>
    <n v="2.9732137494636546E-2"/>
  </r>
  <r>
    <x v="0"/>
    <x v="7"/>
    <x v="2"/>
    <x v="1"/>
    <n v="5.9000000000000163E-2"/>
    <n v="0.20000000000000018"/>
    <n v="4.3481000000000089E-2"/>
    <n v="0.20852098215767181"/>
  </r>
  <r>
    <x v="0"/>
    <x v="7"/>
    <x v="2"/>
    <x v="1"/>
    <n v="4.8999999999999488E-2"/>
    <n v="0.26700000000000035"/>
    <n v="7.369000000000013E-2"/>
    <n v="0.27145902084845169"/>
  </r>
  <r>
    <x v="0"/>
    <x v="8"/>
    <x v="3"/>
    <x v="0"/>
    <n v="-0.32299999999999995"/>
    <n v="0.17900000000000027"/>
    <n v="0.13637000000000005"/>
    <n v="0.36928308924184444"/>
  </r>
  <r>
    <x v="0"/>
    <x v="8"/>
    <x v="3"/>
    <x v="0"/>
    <n v="-0.17199999999999993"/>
    <n v="0.11600000000000144"/>
    <n v="4.3040000000000307E-2"/>
    <n v="0.20746083967823978"/>
  </r>
  <r>
    <x v="0"/>
    <x v="8"/>
    <x v="3"/>
    <x v="0"/>
    <n v="-0.19700000000000006"/>
    <n v="-6.2999999999998835E-2"/>
    <n v="4.2777999999999879E-2"/>
    <n v="0.20682843131445899"/>
  </r>
  <r>
    <x v="0"/>
    <x v="8"/>
    <x v="3"/>
    <x v="0"/>
    <n v="-5.600000000000005E-2"/>
    <n v="0.29100000000000037"/>
    <n v="8.7817000000000214E-2"/>
    <n v="0.29633933252270145"/>
  </r>
  <r>
    <x v="0"/>
    <x v="8"/>
    <x v="3"/>
    <x v="0"/>
    <n v="-4.2000000000000037E-2"/>
    <n v="0.16500000000000092"/>
    <n v="2.8989000000000306E-2"/>
    <n v="0.17026156348395344"/>
  </r>
  <r>
    <x v="0"/>
    <x v="8"/>
    <x v="3"/>
    <x v="0"/>
    <n v="0.2410000000000001"/>
    <n v="0.28800000000000026"/>
    <n v="0.14102500000000018"/>
    <n v="0.37553295461250824"/>
  </r>
  <r>
    <x v="0"/>
    <x v="8"/>
    <x v="3"/>
    <x v="0"/>
    <n v="0.22700000000000009"/>
    <n v="-2.3999999999999133E-2"/>
    <n v="5.2104999999999999E-2"/>
    <n v="0.22826519664635692"/>
  </r>
  <r>
    <x v="0"/>
    <x v="8"/>
    <x v="3"/>
    <x v="0"/>
    <n v="0.13300000000000001"/>
    <n v="-0.13299999999999912"/>
    <n v="3.5377999999999771E-2"/>
    <n v="0.18809040379562103"/>
  </r>
  <r>
    <x v="0"/>
    <x v="8"/>
    <x v="3"/>
    <x v="0"/>
    <n v="4.4999999999999929E-2"/>
    <n v="-0.2029999999999994"/>
    <n v="4.3233999999999752E-2"/>
    <n v="0.20792787210953648"/>
  </r>
  <r>
    <x v="0"/>
    <x v="8"/>
    <x v="3"/>
    <x v="0"/>
    <n v="0.14300000000000002"/>
    <n v="-0.60999999999999943"/>
    <n v="0.39254899999999932"/>
    <n v="0.62653730934398422"/>
  </r>
  <r>
    <x v="0"/>
    <x v="9"/>
    <x v="3"/>
    <x v="1"/>
    <n v="0.35699999999999976"/>
    <n v="-0.49800000000000111"/>
    <n v="0.37545300000000092"/>
    <n v="0.61274219701274113"/>
  </r>
  <r>
    <x v="0"/>
    <x v="9"/>
    <x v="3"/>
    <x v="1"/>
    <n v="0.39600000000000035"/>
    <n v="0.1120000000000001"/>
    <n v="0.16936000000000032"/>
    <n v="0.411533716723187"/>
  </r>
  <r>
    <x v="0"/>
    <x v="9"/>
    <x v="3"/>
    <x v="1"/>
    <n v="6.999999999999984E-2"/>
    <n v="0.28399999999999892"/>
    <n v="8.5555999999999355E-2"/>
    <n v="0.29249957264925935"/>
  </r>
  <r>
    <x v="0"/>
    <x v="9"/>
    <x v="3"/>
    <x v="1"/>
    <n v="-1.4000000000000234E-2"/>
    <n v="0.25899999999999856"/>
    <n v="6.7276999999999254E-2"/>
    <n v="0.25937810239108322"/>
  </r>
  <r>
    <x v="0"/>
    <x v="9"/>
    <x v="3"/>
    <x v="1"/>
    <n v="-7.3999999999999844E-2"/>
    <n v="8.3999999999999631E-2"/>
    <n v="1.2531999999999915E-2"/>
    <n v="0.11194641575325186"/>
  </r>
  <r>
    <x v="0"/>
    <x v="9"/>
    <x v="3"/>
    <x v="1"/>
    <n v="-0.27400000000000002"/>
    <n v="0.12599999999999945"/>
    <n v="9.095199999999988E-2"/>
    <n v="0.30158249286057681"/>
  </r>
  <r>
    <x v="0"/>
    <x v="9"/>
    <x v="3"/>
    <x v="1"/>
    <n v="-0.27400000000000002"/>
    <n v="-7.0000000000000284E-2"/>
    <n v="7.9976000000000061E-2"/>
    <n v="0.28280028288529002"/>
  </r>
  <r>
    <x v="0"/>
    <x v="9"/>
    <x v="3"/>
    <x v="1"/>
    <n v="-5.600000000000005E-2"/>
    <n v="-0.19599999999999973"/>
    <n v="4.1551999999999902E-2"/>
    <n v="0.20384307689985426"/>
  </r>
  <r>
    <x v="0"/>
    <x v="9"/>
    <x v="3"/>
    <x v="1"/>
    <n v="-0.12999999999999989"/>
    <n v="-0.10200000000000031"/>
    <n v="2.7304000000000037E-2"/>
    <n v="0.16523922052587889"/>
  </r>
  <r>
    <x v="0"/>
    <x v="10"/>
    <x v="3"/>
    <x v="1"/>
    <n v="0.25600000000000023"/>
    <n v="-0.30799999999999983"/>
    <n v="0.16040000000000001"/>
    <n v="0.40049968789001572"/>
  </r>
  <r>
    <x v="0"/>
    <x v="10"/>
    <x v="3"/>
    <x v="1"/>
    <n v="-0.50800000000000001"/>
    <n v="-0.37400000000000055"/>
    <n v="0.3979400000000004"/>
    <n v="0.63082485683428835"/>
  </r>
  <r>
    <x v="0"/>
    <x v="10"/>
    <x v="3"/>
    <x v="1"/>
    <n v="-0.19299999999999962"/>
    <n v="3.2000000000000028E-2"/>
    <n v="3.8272999999999856E-2"/>
    <n v="0.19563486396856736"/>
  </r>
  <r>
    <x v="0"/>
    <x v="10"/>
    <x v="3"/>
    <x v="1"/>
    <n v="-0.1819999999999995"/>
    <n v="-0.14299999999999891"/>
    <n v="5.3572999999999496E-2"/>
    <n v="0.23145841959194202"/>
  </r>
  <r>
    <x v="0"/>
    <x v="10"/>
    <x v="3"/>
    <x v="1"/>
    <n v="0.1120000000000001"/>
    <n v="0.40399999999999991"/>
    <n v="0.17575999999999997"/>
    <n v="0.41923740291152456"/>
  </r>
  <r>
    <x v="0"/>
    <x v="10"/>
    <x v="3"/>
    <x v="1"/>
    <n v="0.11900000000000066"/>
    <n v="0.33000000000000007"/>
    <n v="0.12306100000000021"/>
    <n v="0.35080051311250987"/>
  </r>
  <r>
    <x v="0"/>
    <x v="10"/>
    <x v="3"/>
    <x v="1"/>
    <n v="0.1720000000000006"/>
    <n v="0.14799999999999969"/>
    <n v="5.148800000000011E-2"/>
    <n v="0.22690967365892559"/>
  </r>
  <r>
    <x v="0"/>
    <x v="10"/>
    <x v="3"/>
    <x v="1"/>
    <n v="0.25900000000000034"/>
    <n v="-5.8999999999999275E-2"/>
    <n v="7.0562000000000097E-2"/>
    <n v="0.26563508804372982"/>
  </r>
  <r>
    <x v="0"/>
    <x v="10"/>
    <x v="3"/>
    <x v="1"/>
    <n v="4.2000000000000703E-2"/>
    <n v="1.1000000000001009E-2"/>
    <n v="1.8850000000000813E-3"/>
    <n v="4.3416586692185753E-2"/>
  </r>
  <r>
    <x v="0"/>
    <x v="10"/>
    <x v="3"/>
    <x v="1"/>
    <n v="-8.0999999999999517E-2"/>
    <n v="-4.4999999999999929E-2"/>
    <n v="8.5859999999999166E-3"/>
    <n v="9.2660671268882555E-2"/>
  </r>
  <r>
    <x v="0"/>
    <x v="11"/>
    <x v="3"/>
    <x v="0"/>
    <n v="-0.13800000000000012"/>
    <n v="-0.34600000000000009"/>
    <n v="0.13876000000000011"/>
    <n v="0.3725050335230386"/>
  </r>
  <r>
    <x v="0"/>
    <x v="11"/>
    <x v="3"/>
    <x v="0"/>
    <n v="-9.2999999999999972E-2"/>
    <n v="-0.18900000000000006"/>
    <n v="4.4370000000000021E-2"/>
    <n v="0.21064187617850355"/>
  </r>
  <r>
    <x v="0"/>
    <x v="11"/>
    <x v="3"/>
    <x v="0"/>
    <n v="0.41900000000000004"/>
    <n v="-0.26900000000000013"/>
    <n v="0.24792200000000009"/>
    <n v="0.4979176638762679"/>
  </r>
  <r>
    <x v="0"/>
    <x v="11"/>
    <x v="3"/>
    <x v="0"/>
    <n v="0.11799999999999988"/>
    <n v="-4.1000000000000369E-2"/>
    <n v="1.5605000000000003E-2"/>
    <n v="0.12491997438360289"/>
  </r>
  <r>
    <x v="0"/>
    <x v="11"/>
    <x v="3"/>
    <x v="0"/>
    <n v="0.17399999999999993"/>
    <n v="8.0999999999999517E-2"/>
    <n v="3.6836999999999898E-2"/>
    <n v="0.19192967462067947"/>
  </r>
  <r>
    <x v="0"/>
    <x v="11"/>
    <x v="3"/>
    <x v="0"/>
    <n v="-2.9000000000000137E-2"/>
    <n v="-3.1000000000000583E-2"/>
    <n v="1.802000000000044E-3"/>
    <n v="4.2449970553582766E-2"/>
  </r>
  <r>
    <x v="0"/>
    <x v="11"/>
    <x v="3"/>
    <x v="0"/>
    <n v="-0.10000000000000009"/>
    <n v="6.4000000000000057E-2"/>
    <n v="1.4096000000000025E-2"/>
    <n v="0.11872657663724674"/>
  </r>
  <r>
    <x v="0"/>
    <x v="11"/>
    <x v="3"/>
    <x v="0"/>
    <n v="-0.16600000000000015"/>
    <n v="0.19699999999999918"/>
    <n v="6.636499999999973E-2"/>
    <n v="0.25761405241174196"/>
  </r>
  <r>
    <x v="0"/>
    <x v="11"/>
    <x v="3"/>
    <x v="0"/>
    <n v="-0.10000000000000009"/>
    <n v="0.30599999999999916"/>
    <n v="0.10363599999999951"/>
    <n v="0.32192545721020493"/>
  </r>
  <r>
    <x v="0"/>
    <x v="11"/>
    <x v="3"/>
    <x v="0"/>
    <n v="-8.6000000000000076E-2"/>
    <n v="0.22499999999999964"/>
    <n v="5.802099999999985E-2"/>
    <n v="0.24087548650703303"/>
  </r>
  <r>
    <x v="0"/>
    <x v="12"/>
    <x v="4"/>
    <x v="0"/>
    <n v="-0.69699999999999995"/>
    <n v="-0.23799999999999955"/>
    <n v="0.54245299999999974"/>
    <n v="0.73651408676277175"/>
  </r>
  <r>
    <x v="0"/>
    <x v="12"/>
    <x v="4"/>
    <x v="0"/>
    <n v="-0.255"/>
    <n v="-0.24099999999999966"/>
    <n v="0.12310599999999983"/>
    <n v="0.35086464626690422"/>
  </r>
  <r>
    <x v="0"/>
    <x v="12"/>
    <x v="4"/>
    <x v="0"/>
    <n v="0.28400000000000003"/>
    <n v="-0.43799999999999883"/>
    <n v="0.27249999999999902"/>
    <n v="0.52201532544552653"/>
  </r>
  <r>
    <x v="0"/>
    <x v="12"/>
    <x v="4"/>
    <x v="0"/>
    <n v="0.42500000000000004"/>
    <n v="-2.3999999999997357E-2"/>
    <n v="0.18120099999999992"/>
    <n v="0.42567710767669892"/>
  </r>
  <r>
    <x v="0"/>
    <x v="12"/>
    <x v="4"/>
    <x v="0"/>
    <n v="0.21799999999999997"/>
    <n v="6.0000000000002274E-2"/>
    <n v="5.112400000000026E-2"/>
    <n v="0.22610616975217696"/>
  </r>
  <r>
    <x v="0"/>
    <x v="12"/>
    <x v="4"/>
    <x v="0"/>
    <n v="0.55800000000000005"/>
    <n v="0.55400000000000205"/>
    <n v="0.61828000000000238"/>
    <n v="0.78630782776213182"/>
  </r>
  <r>
    <x v="0"/>
    <x v="12"/>
    <x v="4"/>
    <x v="0"/>
    <n v="-0.35399999999999998"/>
    <n v="0.1720000000000006"/>
    <n v="0.15490000000000018"/>
    <n v="0.39357337308308876"/>
  </r>
  <r>
    <x v="0"/>
    <x v="12"/>
    <x v="4"/>
    <x v="0"/>
    <n v="-0.11199999999999999"/>
    <n v="0.13000000000000256"/>
    <n v="2.9444000000000664E-2"/>
    <n v="0.17159254063041512"/>
  </r>
  <r>
    <x v="0"/>
    <x v="12"/>
    <x v="4"/>
    <x v="0"/>
    <n v="1.8000000000000016E-2"/>
    <n v="4.2000000000001592E-2"/>
    <n v="2.0880000000001345E-3"/>
    <n v="4.5694638635184921E-2"/>
  </r>
  <r>
    <x v="0"/>
    <x v="12"/>
    <x v="4"/>
    <x v="0"/>
    <n v="-8.0000000000000071E-2"/>
    <n v="-1.699999999999946E-2"/>
    <n v="6.6889999999999936E-3"/>
    <n v="8.1786306922369309E-2"/>
  </r>
  <r>
    <x v="0"/>
    <x v="13"/>
    <x v="4"/>
    <x v="0"/>
    <n v="-0.69499999999999984"/>
    <n v="0.66100000000000136"/>
    <n v="0.91994600000000148"/>
    <n v="0.95913815480357234"/>
  </r>
  <r>
    <x v="0"/>
    <x v="13"/>
    <x v="4"/>
    <x v="0"/>
    <n v="-0.13100000000000023"/>
    <n v="0.23000000000000043"/>
    <n v="7.0061000000000262E-2"/>
    <n v="0.26469038516727478"/>
  </r>
  <r>
    <x v="0"/>
    <x v="13"/>
    <x v="4"/>
    <x v="0"/>
    <n v="0.16000000000000014"/>
    <n v="0.23300000000000054"/>
    <n v="7.9889000000000293E-2"/>
    <n v="0.28264642223102754"/>
  </r>
  <r>
    <x v="0"/>
    <x v="13"/>
    <x v="4"/>
    <x v="0"/>
    <n v="0.24399999999999977"/>
    <n v="2.2999999999999687E-2"/>
    <n v="6.0064999999999875E-2"/>
    <n v="0.24508161905781486"/>
  </r>
  <r>
    <x v="0"/>
    <x v="13"/>
    <x v="4"/>
    <x v="0"/>
    <n v="0.32799999999999985"/>
    <n v="-0.13800000000000168"/>
    <n v="0.12662800000000035"/>
    <n v="0.35584828227771503"/>
  </r>
  <r>
    <x v="0"/>
    <x v="13"/>
    <x v="4"/>
    <x v="0"/>
    <n v="0.17399999999999993"/>
    <n v="-0.1980000000000004"/>
    <n v="6.9480000000000125E-2"/>
    <n v="0.2635905916378658"/>
  </r>
  <r>
    <x v="0"/>
    <x v="13"/>
    <x v="4"/>
    <x v="0"/>
    <n v="-1.2000000000000011E-2"/>
    <n v="-0.32400000000000162"/>
    <n v="0.10512000000000106"/>
    <n v="0.32422214606655275"/>
  </r>
  <r>
    <x v="0"/>
    <x v="13"/>
    <x v="4"/>
    <x v="0"/>
    <n v="-0.1549999999999998"/>
    <n v="-0.25700000000000145"/>
    <n v="9.0074000000000681E-2"/>
    <n v="0.30012330799189968"/>
  </r>
  <r>
    <x v="0"/>
    <x v="13"/>
    <x v="4"/>
    <x v="0"/>
    <n v="-0.1549999999999998"/>
    <n v="-0.17000000000000171"/>
    <n v="5.292500000000052E-2"/>
    <n v="0.23005434140654796"/>
  </r>
  <r>
    <x v="0"/>
    <x v="13"/>
    <x v="4"/>
    <x v="0"/>
    <n v="0.24399999999999977"/>
    <n v="-6.5000000000001279E-2"/>
    <n v="6.3761000000000054E-2"/>
    <n v="0.25250940576540915"/>
  </r>
  <r>
    <x v="0"/>
    <x v="14"/>
    <x v="4"/>
    <x v="1"/>
    <n v="-8.0000000000000071E-2"/>
    <n v="0.67399999999999949"/>
    <n v="0.46067599999999931"/>
    <n v="0.67873116916788145"/>
  </r>
  <r>
    <x v="0"/>
    <x v="14"/>
    <x v="4"/>
    <x v="1"/>
    <n v="7.0000000000005613E-3"/>
    <n v="0.31299999999999883"/>
    <n v="9.8017999999999272E-2"/>
    <n v="0.31307826497538804"/>
  </r>
  <r>
    <x v="0"/>
    <x v="14"/>
    <x v="4"/>
    <x v="1"/>
    <n v="-0.10199999999999942"/>
    <n v="0.31299999999999883"/>
    <n v="0.10837299999999915"/>
    <n v="0.32920054677961752"/>
  </r>
  <r>
    <x v="0"/>
    <x v="14"/>
    <x v="4"/>
    <x v="1"/>
    <n v="-0.23099999999999987"/>
    <n v="0.18700000000000117"/>
    <n v="8.833000000000038E-2"/>
    <n v="0.29720363389433913"/>
  </r>
  <r>
    <x v="0"/>
    <x v="14"/>
    <x v="4"/>
    <x v="1"/>
    <n v="0.20999999999999996"/>
    <n v="5.0000000000000711E-2"/>
    <n v="4.6600000000000058E-2"/>
    <n v="0.21587033144922915"/>
  </r>
  <r>
    <x v="0"/>
    <x v="14"/>
    <x v="4"/>
    <x v="1"/>
    <n v="0.27300000000000058"/>
    <n v="-8.2999999999998408E-2"/>
    <n v="8.1418000000000046E-2"/>
    <n v="0.28533839559372315"/>
  </r>
  <r>
    <x v="0"/>
    <x v="14"/>
    <x v="4"/>
    <x v="1"/>
    <n v="0.16100000000000048"/>
    <n v="-0.17099999999999937"/>
    <n v="5.5161999999999933E-2"/>
    <n v="0.23486591919646396"/>
  </r>
  <r>
    <x v="0"/>
    <x v="14"/>
    <x v="4"/>
    <x v="1"/>
    <n v="0.18900000000000006"/>
    <n v="-0.40599999999999881"/>
    <n v="0.20055699999999907"/>
    <n v="0.44783590744825169"/>
  </r>
  <r>
    <x v="0"/>
    <x v="14"/>
    <x v="4"/>
    <x v="1"/>
    <n v="-0.22100000000000009"/>
    <n v="-0.21000000000000085"/>
    <n v="9.2941000000000398E-2"/>
    <n v="0.30486226398162236"/>
  </r>
  <r>
    <x v="0"/>
    <x v="14"/>
    <x v="4"/>
    <x v="1"/>
    <n v="-0.20699999999999985"/>
    <n v="-0.66199999999999903"/>
    <n v="0.48109299999999866"/>
    <n v="0.69360867929978975"/>
  </r>
  <r>
    <x v="1"/>
    <x v="0"/>
    <x v="0"/>
    <x v="0"/>
    <n v="-0.31000000000000005"/>
    <n v="0.29999999999999993"/>
    <n v="0.18609999999999999"/>
    <n v="0.4313930922024598"/>
  </r>
  <r>
    <x v="1"/>
    <x v="0"/>
    <x v="0"/>
    <x v="0"/>
    <n v="0.32800000000000007"/>
    <n v="-0.2330000000000001"/>
    <n v="0.1618730000000001"/>
    <n v="0.40233443799903595"/>
  </r>
  <r>
    <x v="1"/>
    <x v="0"/>
    <x v="0"/>
    <x v="0"/>
    <n v="0.22300000000000009"/>
    <n v="-0.246"/>
    <n v="0.11024500000000004"/>
    <n v="0.33203162499978828"/>
  </r>
  <r>
    <x v="1"/>
    <x v="0"/>
    <x v="0"/>
    <x v="0"/>
    <n v="1.8999999999999906E-2"/>
    <n v="-0.20300000000000007"/>
    <n v="4.1570000000000024E-2"/>
    <n v="0.20388722372919796"/>
  </r>
  <r>
    <x v="1"/>
    <x v="0"/>
    <x v="0"/>
    <x v="0"/>
    <n v="-8.2999999999999963E-2"/>
    <n v="-0.121"/>
    <n v="2.1529999999999994E-2"/>
    <n v="0.14673104647619736"/>
  </r>
  <r>
    <x v="1"/>
    <x v="0"/>
    <x v="0"/>
    <x v="0"/>
    <n v="-0.22799999999999998"/>
    <n v="-8.5000000000000187E-2"/>
    <n v="5.9209000000000019E-2"/>
    <n v="0.24332899539512348"/>
  </r>
  <r>
    <x v="1"/>
    <x v="0"/>
    <x v="0"/>
    <x v="0"/>
    <n v="-0.20500000000000007"/>
    <n v="-1.9000000000000128E-2"/>
    <n v="4.2386000000000035E-2"/>
    <n v="0.20587860500790273"/>
  </r>
  <r>
    <x v="1"/>
    <x v="0"/>
    <x v="0"/>
    <x v="0"/>
    <n v="0.10099999999999998"/>
    <n v="0.26400000000000001"/>
    <n v="7.989700000000001E-2"/>
    <n v="0.28266057383370607"/>
  </r>
  <r>
    <x v="1"/>
    <x v="0"/>
    <x v="0"/>
    <x v="0"/>
    <n v="-4.6999999999999931E-2"/>
    <n v="0.10599999999999987"/>
    <n v="1.3444999999999967E-2"/>
    <n v="0.1159525765129864"/>
  </r>
  <r>
    <x v="1"/>
    <x v="0"/>
    <x v="0"/>
    <x v="0"/>
    <n v="0.20599999999999996"/>
    <n v="0.23399999999999999"/>
    <n v="9.7191999999999973E-2"/>
    <n v="0.31175631509241314"/>
  </r>
  <r>
    <x v="1"/>
    <x v="1"/>
    <x v="0"/>
    <x v="0"/>
    <n v="0.31899999999999995"/>
    <n v="0.41799999999999993"/>
    <n v="0.27648499999999987"/>
    <n v="0.52581840971955318"/>
  </r>
  <r>
    <x v="1"/>
    <x v="1"/>
    <x v="0"/>
    <x v="0"/>
    <n v="0.30299999999999994"/>
    <n v="4.2999999999999927E-2"/>
    <n v="9.365799999999995E-2"/>
    <n v="0.3060359456011662"/>
  </r>
  <r>
    <x v="1"/>
    <x v="1"/>
    <x v="0"/>
    <x v="0"/>
    <n v="-0.17400000000000038"/>
    <n v="-0.28600000000000003"/>
    <n v="0.11207200000000016"/>
    <n v="0.33477156390589713"/>
  </r>
  <r>
    <x v="1"/>
    <x v="1"/>
    <x v="0"/>
    <x v="0"/>
    <n v="2.2999999999999687E-2"/>
    <n v="-0.2200000000000002"/>
    <n v="4.8929000000000077E-2"/>
    <n v="0.221199005422719"/>
  </r>
  <r>
    <x v="1"/>
    <x v="1"/>
    <x v="0"/>
    <x v="0"/>
    <n v="9.5999999999999641E-2"/>
    <n v="2.0000000000000018E-2"/>
    <n v="9.6159999999999319E-3"/>
    <n v="9.8061205377049751E-2"/>
  </r>
  <r>
    <x v="1"/>
    <x v="1"/>
    <x v="0"/>
    <x v="0"/>
    <n v="-2.0000000000000018E-2"/>
    <n v="3.6000000000000032E-2"/>
    <n v="1.6960000000000031E-3"/>
    <n v="4.1182520563948041E-2"/>
  </r>
  <r>
    <x v="1"/>
    <x v="1"/>
    <x v="0"/>
    <x v="0"/>
    <n v="-0.14500000000000002"/>
    <n v="0.12200000000000011"/>
    <n v="3.5909000000000031E-2"/>
    <n v="0.18949670181826392"/>
  </r>
  <r>
    <x v="1"/>
    <x v="1"/>
    <x v="0"/>
    <x v="0"/>
    <n v="-0.26300000000000034"/>
    <n v="8.6000000000000076E-2"/>
    <n v="7.6565000000000188E-2"/>
    <n v="0.27670381276737077"/>
  </r>
  <r>
    <x v="1"/>
    <x v="1"/>
    <x v="0"/>
    <x v="0"/>
    <n v="-9.2000000000000082E-2"/>
    <n v="-1.9000000000000128E-2"/>
    <n v="8.8250000000000203E-3"/>
    <n v="9.3941471140279786E-2"/>
  </r>
  <r>
    <x v="1"/>
    <x v="1"/>
    <x v="0"/>
    <x v="0"/>
    <n v="-4.9000000000000377E-2"/>
    <n v="-0.19700000000000006"/>
    <n v="4.1210000000000059E-2"/>
    <n v="0.20300246303924507"/>
  </r>
  <r>
    <x v="1"/>
    <x v="2"/>
    <x v="0"/>
    <x v="1"/>
    <n v="-5.1999999999999602E-2"/>
    <n v="0.2589999999999999"/>
    <n v="6.9784999999999903E-2"/>
    <n v="0.26416850682850124"/>
  </r>
  <r>
    <x v="1"/>
    <x v="2"/>
    <x v="0"/>
    <x v="1"/>
    <n v="0.30700000000000038"/>
    <n v="-0.12599999999999989"/>
    <n v="0.11012500000000021"/>
    <n v="0.33185087012090264"/>
  </r>
  <r>
    <x v="1"/>
    <x v="2"/>
    <x v="0"/>
    <x v="1"/>
    <n v="-0.17300000000000004"/>
    <n v="-0.11900000000000022"/>
    <n v="4.4090000000000067E-2"/>
    <n v="0.20997618912629135"/>
  </r>
  <r>
    <x v="1"/>
    <x v="2"/>
    <x v="0"/>
    <x v="1"/>
    <n v="-0.21600000000000019"/>
    <n v="-1.6999999999999904E-2"/>
    <n v="4.6945000000000084E-2"/>
    <n v="0.21666794871415587"/>
  </r>
  <r>
    <x v="1"/>
    <x v="2"/>
    <x v="0"/>
    <x v="1"/>
    <n v="-3.2000000000000028E-2"/>
    <n v="8.999999999999897E-3"/>
    <n v="1.1050000000000001E-3"/>
    <n v="3.3241540277189327E-2"/>
  </r>
  <r>
    <x v="1"/>
    <x v="2"/>
    <x v="0"/>
    <x v="1"/>
    <n v="0.16500000000000004"/>
    <n v="-1.4000000000000234E-2"/>
    <n v="2.7421000000000018E-2"/>
    <n v="0.1655928742428249"/>
  </r>
  <r>
    <x v="1"/>
    <x v="2"/>
    <x v="0"/>
    <x v="1"/>
    <n v="4.3999999999999595E-2"/>
    <n v="4.8000000000000043E-2"/>
    <n v="4.2399999999999686E-3"/>
    <n v="6.5115282384398579E-2"/>
  </r>
  <r>
    <x v="1"/>
    <x v="2"/>
    <x v="0"/>
    <x v="1"/>
    <n v="4.6999999999999709E-2"/>
    <n v="-1.4000000000000234E-2"/>
    <n v="2.4049999999999792E-3"/>
    <n v="4.9040799340956703E-2"/>
  </r>
  <r>
    <x v="1"/>
    <x v="2"/>
    <x v="0"/>
    <x v="1"/>
    <n v="-0.12099999999999955"/>
    <n v="-8.3000000000000185E-2"/>
    <n v="2.1529999999999924E-2"/>
    <n v="0.14673104647619714"/>
  </r>
  <r>
    <x v="1"/>
    <x v="2"/>
    <x v="0"/>
    <x v="1"/>
    <n v="3.0999999999999694E-2"/>
    <n v="6.1999999999999833E-2"/>
    <n v="4.8049999999999603E-3"/>
    <n v="6.9318107302493201E-2"/>
  </r>
  <r>
    <x v="1"/>
    <x v="3"/>
    <x v="1"/>
    <x v="0"/>
    <n v="-1.9000000000000128E-2"/>
    <n v="-0.26999999999999957"/>
    <n v="7.3260999999999771E-2"/>
    <n v="0.27066769293729864"/>
  </r>
  <r>
    <x v="1"/>
    <x v="3"/>
    <x v="1"/>
    <x v="0"/>
    <n v="0.21799999999999997"/>
    <n v="-5.2999999999999936E-2"/>
    <n v="5.0332999999999982E-2"/>
    <n v="0.22435017272112803"/>
  </r>
  <r>
    <x v="1"/>
    <x v="3"/>
    <x v="1"/>
    <x v="0"/>
    <n v="-4.8000000000000043E-2"/>
    <n v="0.15100000000000069"/>
    <n v="2.510500000000021E-2"/>
    <n v="0.15844557425185535"/>
  </r>
  <r>
    <x v="1"/>
    <x v="3"/>
    <x v="1"/>
    <x v="0"/>
    <n v="-3.2000000000000028E-2"/>
    <n v="6.5999999999999837E-2"/>
    <n v="5.3799999999999803E-3"/>
    <n v="7.3348483283568855E-2"/>
  </r>
  <r>
    <x v="1"/>
    <x v="3"/>
    <x v="1"/>
    <x v="0"/>
    <n v="-0.121"/>
    <n v="0.10500000000000043"/>
    <n v="2.5666000000000092E-2"/>
    <n v="0.16020611723651532"/>
  </r>
  <r>
    <x v="1"/>
    <x v="4"/>
    <x v="1"/>
    <x v="0"/>
    <n v="0.28200000000000003"/>
    <n v="-2.7999999999999581E-2"/>
    <n v="8.0307999999999991E-2"/>
    <n v="0.28338666164800347"/>
  </r>
  <r>
    <x v="1"/>
    <x v="4"/>
    <x v="1"/>
    <x v="0"/>
    <n v="4.8999999999999932E-2"/>
    <n v="0.39700000000000024"/>
    <n v="0.16001000000000018"/>
    <n v="0.40001249980469383"/>
  </r>
  <r>
    <x v="1"/>
    <x v="4"/>
    <x v="1"/>
    <x v="0"/>
    <n v="0.1080000000000001"/>
    <n v="-0.16199999999999992"/>
    <n v="3.7907999999999997E-2"/>
    <n v="0.19469976887505541"/>
  </r>
  <r>
    <x v="1"/>
    <x v="4"/>
    <x v="1"/>
    <x v="0"/>
    <n v="4.8999999999999932E-2"/>
    <n v="-0.22199999999999953"/>
    <n v="5.1684999999999787E-2"/>
    <n v="0.22734335266288255"/>
  </r>
  <r>
    <x v="1"/>
    <x v="4"/>
    <x v="1"/>
    <x v="0"/>
    <n v="1.2000000000000011E-2"/>
    <n v="-0.13900000000000023"/>
    <n v="1.9465000000000066E-2"/>
    <n v="0.13951702405083069"/>
  </r>
  <r>
    <x v="1"/>
    <x v="4"/>
    <x v="1"/>
    <x v="0"/>
    <n v="-1.0999999999999677E-2"/>
    <n v="2.2000000000000242E-2"/>
    <n v="6.0500000000000354E-4"/>
    <n v="2.4596747752497757E-2"/>
  </r>
  <r>
    <x v="1"/>
    <x v="4"/>
    <x v="1"/>
    <x v="0"/>
    <n v="-0.2669999999999999"/>
    <n v="3.2000000000000028E-2"/>
    <n v="7.2312999999999947E-2"/>
    <n v="0.26891076586853108"/>
  </r>
  <r>
    <x v="1"/>
    <x v="4"/>
    <x v="1"/>
    <x v="0"/>
    <n v="-0.19199999999999973"/>
    <n v="-0.15899999999999981"/>
    <n v="6.2144999999999839E-2"/>
    <n v="0.24928898892650642"/>
  </r>
  <r>
    <x v="1"/>
    <x v="4"/>
    <x v="1"/>
    <x v="0"/>
    <n v="-0.11599999999999966"/>
    <n v="-9.6999999999999531E-2"/>
    <n v="2.286499999999983E-2"/>
    <n v="0.15121177202850256"/>
  </r>
  <r>
    <x v="1"/>
    <x v="4"/>
    <x v="1"/>
    <x v="0"/>
    <n v="8.8000000000000078E-2"/>
    <n v="0.35400000000000009"/>
    <n v="0.13306000000000007"/>
    <n v="0.36477390257528025"/>
  </r>
  <r>
    <x v="1"/>
    <x v="5"/>
    <x v="1"/>
    <x v="1"/>
    <n v="-0.14499999999999957"/>
    <n v="-0.20000000000000018"/>
    <n v="6.1024999999999947E-2"/>
    <n v="0.24703238654071241"/>
  </r>
  <r>
    <x v="1"/>
    <x v="5"/>
    <x v="1"/>
    <x v="1"/>
    <n v="-0.24000000000000021"/>
    <n v="-4.8000000000000043E-2"/>
    <n v="5.990400000000011E-2"/>
    <n v="0.2447529366524539"/>
  </r>
  <r>
    <x v="1"/>
    <x v="5"/>
    <x v="1"/>
    <x v="1"/>
    <n v="-3.3000000000000362E-2"/>
    <n v="0.12599999999999989"/>
    <n v="1.6964999999999997E-2"/>
    <n v="0.13024976007655445"/>
  </r>
  <r>
    <x v="1"/>
    <x v="5"/>
    <x v="1"/>
    <x v="1"/>
    <n v="7.8999999999999737E-2"/>
    <n v="0.17899999999999983"/>
    <n v="3.8281999999999899E-2"/>
    <n v="0.19565786465153887"/>
  </r>
  <r>
    <x v="1"/>
    <x v="5"/>
    <x v="1"/>
    <x v="1"/>
    <n v="0.20399999999999974"/>
    <n v="0.16500000000000004"/>
    <n v="6.8840999999999902E-2"/>
    <n v="0.26237568484903456"/>
  </r>
  <r>
    <x v="1"/>
    <x v="5"/>
    <x v="1"/>
    <x v="1"/>
    <n v="0.13499999999999979"/>
    <n v="-0.121"/>
    <n v="3.2865999999999944E-2"/>
    <n v="0.18128982321134285"/>
  </r>
  <r>
    <x v="1"/>
    <x v="5"/>
    <x v="1"/>
    <x v="1"/>
    <n v="7.2000000000000064E-2"/>
    <n v="-1.9000000000000128E-2"/>
    <n v="5.5450000000000135E-3"/>
    <n v="7.4464756764525949E-2"/>
  </r>
  <r>
    <x v="1"/>
    <x v="5"/>
    <x v="1"/>
    <x v="1"/>
    <n v="0.10200000000000031"/>
    <n v="0.1160000000000001"/>
    <n v="2.3860000000000089E-2"/>
    <n v="0.15446682491719732"/>
  </r>
  <r>
    <x v="1"/>
    <x v="5"/>
    <x v="1"/>
    <x v="1"/>
    <n v="-1.6000000000000014E-2"/>
    <n v="-7.7999999999999847E-2"/>
    <n v="6.3399999999999767E-3"/>
    <n v="7.9624116949577384E-2"/>
  </r>
  <r>
    <x v="1"/>
    <x v="5"/>
    <x v="1"/>
    <x v="1"/>
    <n v="-0.15800000000000036"/>
    <n v="-0.12400000000000011"/>
    <n v="4.034000000000014E-2"/>
    <n v="0.20084820138602222"/>
  </r>
  <r>
    <x v="1"/>
    <x v="6"/>
    <x v="2"/>
    <x v="0"/>
    <n v="-0.17299999999999982"/>
    <n v="-0.16400000000000059"/>
    <n v="5.6825000000000132E-2"/>
    <n v="0.23837994882120461"/>
  </r>
  <r>
    <x v="1"/>
    <x v="6"/>
    <x v="2"/>
    <x v="0"/>
    <n v="-7.0999999999999952E-2"/>
    <n v="0.10599999999999987"/>
    <n v="1.6276999999999965E-2"/>
    <n v="0.12758134659894432"/>
  </r>
  <r>
    <x v="1"/>
    <x v="6"/>
    <x v="2"/>
    <x v="0"/>
    <n v="3.1000000000000139E-2"/>
    <n v="-4.2000000000000703E-2"/>
    <n v="2.7250000000000676E-3"/>
    <n v="5.2201532544553397E-2"/>
  </r>
  <r>
    <x v="1"/>
    <x v="6"/>
    <x v="2"/>
    <x v="0"/>
    <n v="6.1000000000000165E-2"/>
    <n v="1.699999999999946E-2"/>
    <n v="4.0100000000000023E-3"/>
    <n v="6.332456079595028E-2"/>
  </r>
  <r>
    <x v="1"/>
    <x v="6"/>
    <x v="2"/>
    <x v="0"/>
    <n v="0.15300000000000002"/>
    <n v="8.599999999999941E-2"/>
    <n v="3.0804999999999905E-2"/>
    <n v="0.17551353224181862"/>
  </r>
  <r>
    <x v="1"/>
    <x v="7"/>
    <x v="2"/>
    <x v="0"/>
    <n v="-0.10400000000000009"/>
    <n v="0.17799999999999994"/>
    <n v="4.2499999999999996E-2"/>
    <n v="0.20615528128088301"/>
  </r>
  <r>
    <x v="1"/>
    <x v="7"/>
    <x v="2"/>
    <x v="0"/>
    <n v="5.1000000000000156E-2"/>
    <n v="9.9000000000000199E-2"/>
    <n v="1.2402000000000055E-2"/>
    <n v="0.11136426715962376"/>
  </r>
  <r>
    <x v="1"/>
    <x v="7"/>
    <x v="2"/>
    <x v="0"/>
    <n v="-7.3999999999999844E-2"/>
    <n v="-0.23300000000000054"/>
    <n v="5.9765000000000228E-2"/>
    <n v="0.24446881191677647"/>
  </r>
  <r>
    <x v="1"/>
    <x v="7"/>
    <x v="2"/>
    <x v="0"/>
    <n v="6.7000000000000171E-2"/>
    <n v="-0.12100000000000044"/>
    <n v="1.913000000000013E-2"/>
    <n v="0.13831124321616131"/>
  </r>
  <r>
    <x v="1"/>
    <x v="7"/>
    <x v="2"/>
    <x v="0"/>
    <n v="6.0000000000000053E-2"/>
    <n v="7.5999999999999623E-2"/>
    <n v="9.3759999999999486E-3"/>
    <n v="9.6829747495281365E-2"/>
  </r>
  <r>
    <x v="1"/>
    <x v="8"/>
    <x v="2"/>
    <x v="1"/>
    <n v="0.29999999999999982"/>
    <n v="-0.15599999999999969"/>
    <n v="0.1143359999999998"/>
    <n v="0.33813606728652862"/>
  </r>
  <r>
    <x v="1"/>
    <x v="8"/>
    <x v="2"/>
    <x v="1"/>
    <n v="-0.14400000000000013"/>
    <n v="-0.15000000000000036"/>
    <n v="4.3236000000000142E-2"/>
    <n v="0.20793268141396182"/>
  </r>
  <r>
    <x v="1"/>
    <x v="8"/>
    <x v="2"/>
    <x v="1"/>
    <n v="-0.14100000000000001"/>
    <n v="-2.5000000000000355E-2"/>
    <n v="2.0506000000000021E-2"/>
    <n v="0.14319916200872135"/>
  </r>
  <r>
    <x v="1"/>
    <x v="8"/>
    <x v="2"/>
    <x v="1"/>
    <n v="6.9999999999996732E-3"/>
    <n v="0.19599999999999973"/>
    <n v="3.8464999999999888E-2"/>
    <n v="0.19612496016570632"/>
  </r>
  <r>
    <x v="1"/>
    <x v="8"/>
    <x v="2"/>
    <x v="1"/>
    <n v="-2.2000000000000242E-2"/>
    <n v="0.13699999999999957"/>
    <n v="1.9252999999999892E-2"/>
    <n v="0.13875518008348334"/>
  </r>
  <r>
    <x v="1"/>
    <x v="9"/>
    <x v="3"/>
    <x v="0"/>
    <n v="-0.18599999999999994"/>
    <n v="-0.42300000000000004"/>
    <n v="0.21352500000000002"/>
    <n v="0.46208765402248092"/>
  </r>
  <r>
    <x v="1"/>
    <x v="9"/>
    <x v="3"/>
    <x v="0"/>
    <n v="-0.14400000000000013"/>
    <n v="-0.35100000000000087"/>
    <n v="0.14393700000000065"/>
    <n v="0.37939030035044469"/>
  </r>
  <r>
    <x v="1"/>
    <x v="9"/>
    <x v="3"/>
    <x v="0"/>
    <n v="-0.20300000000000007"/>
    <n v="-0.25900000000000034"/>
    <n v="0.10829000000000022"/>
    <n v="0.32907445965920878"/>
  </r>
  <r>
    <x v="1"/>
    <x v="9"/>
    <x v="3"/>
    <x v="0"/>
    <n v="-0.121"/>
    <n v="-0.1639999999999997"/>
    <n v="4.15369999999999E-2"/>
    <n v="0.20380628057054548"/>
  </r>
  <r>
    <x v="1"/>
    <x v="9"/>
    <x v="3"/>
    <x v="0"/>
    <n v="0.19799999999999995"/>
    <n v="0.56299999999999883"/>
    <n v="0.35617299999999863"/>
    <n v="0.59680231232795888"/>
  </r>
  <r>
    <x v="1"/>
    <x v="9"/>
    <x v="3"/>
    <x v="0"/>
    <n v="0.373"/>
    <n v="0.44500000000000028"/>
    <n v="0.33715400000000029"/>
    <n v="0.58064963618347365"/>
  </r>
  <r>
    <x v="1"/>
    <x v="9"/>
    <x v="3"/>
    <x v="0"/>
    <n v="0.20500000000000007"/>
    <n v="7.6999999999999957E-2"/>
    <n v="4.7954000000000024E-2"/>
    <n v="0.21898401768165646"/>
  </r>
  <r>
    <x v="1"/>
    <x v="9"/>
    <x v="3"/>
    <x v="0"/>
    <n v="9.6000000000000085E-2"/>
    <n v="1.3999999999999346E-2"/>
    <n v="9.4119999999999968E-3"/>
    <n v="9.7015462685079212E-2"/>
  </r>
  <r>
    <x v="1"/>
    <x v="9"/>
    <x v="3"/>
    <x v="0"/>
    <n v="-0.127"/>
    <n v="0.10899999999999999"/>
    <n v="2.801E-2"/>
    <n v="0.16736188335460378"/>
  </r>
  <r>
    <x v="1"/>
    <x v="9"/>
    <x v="3"/>
    <x v="0"/>
    <n v="-8.8000000000000078E-2"/>
    <n v="-1.2000000000000455E-2"/>
    <n v="7.8880000000000252E-3"/>
    <n v="8.8814413244698215E-2"/>
  </r>
  <r>
    <x v="1"/>
    <x v="10"/>
    <x v="3"/>
    <x v="0"/>
    <n v="0.21499999999999986"/>
    <n v="0.29200000000000159"/>
    <n v="0.13148900000000088"/>
    <n v="0.36261411996777082"/>
  </r>
  <r>
    <x v="1"/>
    <x v="10"/>
    <x v="3"/>
    <x v="0"/>
    <n v="6.0999999999999943E-2"/>
    <n v="0.26200000000000045"/>
    <n v="7.2365000000000221E-2"/>
    <n v="0.2690074348414932"/>
  </r>
  <r>
    <x v="1"/>
    <x v="10"/>
    <x v="3"/>
    <x v="0"/>
    <n v="0.27800000000000002"/>
    <n v="-0.16899999999999871"/>
    <n v="0.10584499999999958"/>
    <n v="0.32533828548143479"/>
  </r>
  <r>
    <x v="1"/>
    <x v="10"/>
    <x v="3"/>
    <x v="0"/>
    <n v="0.13300000000000001"/>
    <n v="-0.21199999999999974"/>
    <n v="6.2632999999999897E-2"/>
    <n v="0.25026585863836859"/>
  </r>
  <r>
    <x v="1"/>
    <x v="10"/>
    <x v="3"/>
    <x v="0"/>
    <n v="9.2999999999999972E-2"/>
    <n v="7.800000000000118E-2"/>
    <n v="1.473300000000018E-2"/>
    <n v="0.12137956994486419"/>
  </r>
  <r>
    <x v="1"/>
    <x v="10"/>
    <x v="3"/>
    <x v="0"/>
    <n v="-0.13700000000000001"/>
    <n v="5.1000000000000156E-2"/>
    <n v="2.1370000000000021E-2"/>
    <n v="0.14618481453283724"/>
  </r>
  <r>
    <x v="1"/>
    <x v="10"/>
    <x v="3"/>
    <x v="0"/>
    <n v="-0.34100000000000019"/>
    <n v="-7.3999999999999844E-2"/>
    <n v="0.12175700000000012"/>
    <n v="0.34893695705671551"/>
  </r>
  <r>
    <x v="1"/>
    <x v="10"/>
    <x v="3"/>
    <x v="0"/>
    <n v="-0.23500000000000032"/>
    <n v="-0.30399999999999849"/>
    <n v="0.14764099999999925"/>
    <n v="0.38424080990961806"/>
  </r>
  <r>
    <x v="1"/>
    <x v="10"/>
    <x v="3"/>
    <x v="0"/>
    <n v="-6.4000000000000057E-2"/>
    <n v="7.800000000000118E-2"/>
    <n v="1.0180000000000192E-2"/>
    <n v="0.10089598604503647"/>
  </r>
  <r>
    <x v="1"/>
    <x v="11"/>
    <x v="3"/>
    <x v="1"/>
    <n v="-0.32099999999999973"/>
    <n v="0"/>
    <n v="0.10304099999999983"/>
    <n v="0.32099999999999973"/>
  </r>
  <r>
    <x v="1"/>
    <x v="11"/>
    <x v="3"/>
    <x v="1"/>
    <n v="-4.0999999999999481E-2"/>
    <n v="0.3100000000000005"/>
    <n v="9.778100000000027E-2"/>
    <n v="0.31269953629642666"/>
  </r>
  <r>
    <x v="1"/>
    <x v="11"/>
    <x v="3"/>
    <x v="1"/>
    <n v="5.400000000000027E-2"/>
    <n v="0.2370000000000001"/>
    <n v="5.9085000000000075E-2"/>
    <n v="0.24307406278745594"/>
  </r>
  <r>
    <x v="1"/>
    <x v="11"/>
    <x v="3"/>
    <x v="1"/>
    <n v="7.099999999999973E-2"/>
    <n v="0.12199999999999989"/>
    <n v="1.9924999999999932E-2"/>
    <n v="0.1411559421349308"/>
  </r>
  <r>
    <x v="1"/>
    <x v="11"/>
    <x v="3"/>
    <x v="1"/>
    <n v="0.19599999999999973"/>
    <n v="6.9999999999996732E-3"/>
    <n v="3.8464999999999888E-2"/>
    <n v="0.19612496016570632"/>
  </r>
  <r>
    <x v="1"/>
    <x v="11"/>
    <x v="3"/>
    <x v="1"/>
    <n v="8.4000000000000519E-2"/>
    <n v="-9.7999999999998977E-2"/>
    <n v="1.6659999999999887E-2"/>
    <n v="0.12907362240209999"/>
  </r>
  <r>
    <x v="1"/>
    <x v="11"/>
    <x v="3"/>
    <x v="1"/>
    <n v="-2.7999999999999581E-2"/>
    <n v="-0.30899999999999928"/>
    <n v="9.6264999999999531E-2"/>
    <n v="0.31026601489689382"/>
  </r>
  <r>
    <x v="1"/>
    <x v="11"/>
    <x v="3"/>
    <x v="1"/>
    <n v="-0.10999999999999943"/>
    <n v="-7.1999999999999176E-2"/>
    <n v="1.7283999999999758E-2"/>
    <n v="0.13146862743635745"/>
  </r>
  <r>
    <x v="1"/>
    <x v="11"/>
    <x v="3"/>
    <x v="1"/>
    <n v="-4.9999999999998934E-3"/>
    <n v="-0.1769999999999996"/>
    <n v="3.1353999999999854E-2"/>
    <n v="0.177070607385867"/>
  </r>
  <r>
    <x v="1"/>
    <x v="11"/>
    <x v="3"/>
    <x v="1"/>
    <n v="0.10400000000000009"/>
    <n v="-1.6000000000000014E-2"/>
    <n v="1.1072000000000021E-2"/>
    <n v="0.10522357150372734"/>
  </r>
  <r>
    <x v="1"/>
    <x v="12"/>
    <x v="3"/>
    <x v="0"/>
    <n v="-0.48099999999999998"/>
    <n v="-0.38600000000000101"/>
    <n v="0.38035700000000072"/>
    <n v="0.61673089755581467"/>
  </r>
  <r>
    <x v="1"/>
    <x v="12"/>
    <x v="3"/>
    <x v="0"/>
    <n v="-7.9999999999999849E-2"/>
    <n v="-0.43800000000000061"/>
    <n v="0.19824400000000053"/>
    <n v="0.44524599942054566"/>
  </r>
  <r>
    <x v="1"/>
    <x v="12"/>
    <x v="3"/>
    <x v="0"/>
    <n v="0.29200000000000004"/>
    <n v="-0.34299999999999997"/>
    <n v="0.20291300000000001"/>
    <n v="0.45045865515050326"/>
  </r>
  <r>
    <x v="1"/>
    <x v="12"/>
    <x v="3"/>
    <x v="0"/>
    <n v="0.17000000000000015"/>
    <n v="-0.16800000000000104"/>
    <n v="5.7124000000000397E-2"/>
    <n v="0.23900627606822461"/>
  </r>
  <r>
    <x v="1"/>
    <x v="12"/>
    <x v="3"/>
    <x v="0"/>
    <n v="-0.26800000000000002"/>
    <n v="3.2000000000000028E-2"/>
    <n v="7.284800000000001E-2"/>
    <n v="0.26990368652539742"/>
  </r>
  <r>
    <x v="1"/>
    <x v="12"/>
    <x v="3"/>
    <x v="0"/>
    <n v="-0.254"/>
    <n v="0.11099999999999888"/>
    <n v="7.6836999999999753E-2"/>
    <n v="0.27719487729754272"/>
  </r>
  <r>
    <x v="1"/>
    <x v="12"/>
    <x v="3"/>
    <x v="0"/>
    <n v="-2.0999999999999908E-2"/>
    <n v="0.15399999999999991"/>
    <n v="2.415699999999997E-2"/>
    <n v="0.15542522317822152"/>
  </r>
  <r>
    <x v="1"/>
    <x v="12"/>
    <x v="3"/>
    <x v="0"/>
    <n v="5.500000000000016E-2"/>
    <n v="0.21299999999999919"/>
    <n v="4.8393999999999673E-2"/>
    <n v="0.21998636321372211"/>
  </r>
  <r>
    <x v="1"/>
    <x v="12"/>
    <x v="3"/>
    <x v="0"/>
    <n v="0.31100000000000017"/>
    <n v="0.3409999999999993"/>
    <n v="0.21300199999999964"/>
    <n v="0.46152139712043649"/>
  </r>
  <r>
    <x v="1"/>
    <x v="12"/>
    <x v="3"/>
    <x v="0"/>
    <n v="0.27500000000000013"/>
    <n v="0.48299999999999876"/>
    <n v="0.30891399999999886"/>
    <n v="0.5558003238574073"/>
  </r>
  <r>
    <x v="1"/>
    <x v="13"/>
    <x v="4"/>
    <x v="0"/>
    <n v="-0.9920000000000001"/>
    <n v="0.26200000000000045"/>
    <n v="1.0527080000000004"/>
    <n v="1.0260155944233988"/>
  </r>
  <r>
    <x v="1"/>
    <x v="13"/>
    <x v="4"/>
    <x v="0"/>
    <n v="-0.17200000000000015"/>
    <n v="0.27499999999999858"/>
    <n v="0.10520899999999928"/>
    <n v="0.32435936860217135"/>
  </r>
  <r>
    <x v="1"/>
    <x v="13"/>
    <x v="4"/>
    <x v="0"/>
    <n v="-7.4000000000000066E-2"/>
    <n v="0.68699999999999939"/>
    <n v="0.47744499999999918"/>
    <n v="0.69097395030492947"/>
  </r>
  <r>
    <x v="1"/>
    <x v="13"/>
    <x v="4"/>
    <x v="0"/>
    <n v="0.39299999999999979"/>
    <n v="0.53500000000000014"/>
    <n v="0.44067400000000001"/>
    <n v="0.66383281027680452"/>
  </r>
  <r>
    <x v="1"/>
    <x v="13"/>
    <x v="4"/>
    <x v="0"/>
    <n v="0.42599999999999993"/>
    <n v="-0.1720000000000006"/>
    <n v="0.21106000000000014"/>
    <n v="0.45941266852362717"/>
  </r>
  <r>
    <x v="1"/>
    <x v="13"/>
    <x v="4"/>
    <x v="0"/>
    <n v="0.29499999999999993"/>
    <n v="-0.34600000000000009"/>
    <n v="0.20674100000000001"/>
    <n v="0.4546878049827156"/>
  </r>
  <r>
    <x v="1"/>
    <x v="13"/>
    <x v="4"/>
    <x v="0"/>
    <n v="7.0999999999999952E-2"/>
    <n v="-0.51399999999999935"/>
    <n v="0.26923699999999934"/>
    <n v="0.51888052574749743"/>
  </r>
  <r>
    <x v="1"/>
    <x v="13"/>
    <x v="4"/>
    <x v="0"/>
    <n v="-0.13300000000000001"/>
    <n v="-0.36299999999999955"/>
    <n v="0.14945799999999967"/>
    <n v="0.38659798240549531"/>
  </r>
  <r>
    <x v="1"/>
    <x v="13"/>
    <x v="4"/>
    <x v="0"/>
    <n v="6.3999999999999835E-2"/>
    <n v="-0.10000000000000142"/>
    <n v="1.4096000000000265E-2"/>
    <n v="0.11872657663724775"/>
  </r>
  <r>
    <x v="1"/>
    <x v="13"/>
    <x v="4"/>
    <x v="0"/>
    <n v="0.12399999999999989"/>
    <n v="-0.26099999999999923"/>
    <n v="8.3496999999999572E-2"/>
    <n v="0.28895847452531925"/>
  </r>
  <r>
    <x v="1"/>
    <x v="14"/>
    <x v="4"/>
    <x v="0"/>
    <n v="-0.56800000000000006"/>
    <n v="0.125"/>
    <n v="0.33824900000000008"/>
    <n v="0.58159178123491406"/>
  </r>
  <r>
    <x v="1"/>
    <x v="14"/>
    <x v="4"/>
    <x v="0"/>
    <n v="-0.39100000000000001"/>
    <n v="0.23300000000000054"/>
    <n v="0.20717000000000027"/>
    <n v="0.4551593127686176"/>
  </r>
  <r>
    <x v="1"/>
    <x v="14"/>
    <x v="4"/>
    <x v="0"/>
    <n v="-0.30500000000000016"/>
    <n v="0.15700000000000003"/>
    <n v="0.1176740000000001"/>
    <n v="0.34303644121288351"/>
  </r>
  <r>
    <x v="1"/>
    <x v="14"/>
    <x v="4"/>
    <x v="0"/>
    <n v="-0.26900000000000013"/>
    <n v="-1.0000000000001563E-2"/>
    <n v="7.2461000000000095E-2"/>
    <n v="0.26918580943281556"/>
  </r>
  <r>
    <x v="1"/>
    <x v="14"/>
    <x v="4"/>
    <x v="0"/>
    <n v="-0.13099999999999978"/>
    <n v="-0.57600000000000051"/>
    <n v="0.3489370000000005"/>
    <n v="0.59070889615782873"/>
  </r>
  <r>
    <x v="1"/>
    <x v="14"/>
    <x v="4"/>
    <x v="0"/>
    <n v="1.399999999999979E-2"/>
    <n v="-0.20400000000000063"/>
    <n v="4.1812000000000252E-2"/>
    <n v="0.2044798278559532"/>
  </r>
  <r>
    <x v="1"/>
    <x v="14"/>
    <x v="4"/>
    <x v="0"/>
    <n v="0.22100000000000009"/>
    <n v="2.8999999999999915E-2"/>
    <n v="4.9682000000000032E-2"/>
    <n v="0.22289459392277783"/>
  </r>
  <r>
    <x v="1"/>
    <x v="14"/>
    <x v="4"/>
    <x v="0"/>
    <n v="0.26100000000000012"/>
    <n v="9.7999999999998977E-2"/>
    <n v="7.772499999999985E-2"/>
    <n v="0.27879203718901274"/>
  </r>
  <r>
    <x v="1"/>
    <x v="14"/>
    <x v="4"/>
    <x v="0"/>
    <n v="0.32600000000000007"/>
    <n v="0.26299999999999812"/>
    <n v="0.17544499999999905"/>
    <n v="0.41886155230576971"/>
  </r>
  <r>
    <x v="1"/>
    <x v="14"/>
    <x v="4"/>
    <x v="0"/>
    <n v="0.84599999999999964"/>
    <n v="-0.11899999999999977"/>
    <n v="0.72987699999999933"/>
    <n v="0.85432839119392456"/>
  </r>
  <r>
    <x v="1"/>
    <x v="15"/>
    <x v="4"/>
    <x v="1"/>
    <n v="-0.62999999999999989"/>
    <n v="-7.8999999999998849E-2"/>
    <n v="0.40314099999999969"/>
    <n v="0.63493385482268916"/>
  </r>
  <r>
    <x v="1"/>
    <x v="15"/>
    <x v="4"/>
    <x v="1"/>
    <n v="-0.29100000000000037"/>
    <n v="-0.21299999999999919"/>
    <n v="0.13004999999999986"/>
    <n v="0.36062445840513907"/>
  </r>
  <r>
    <x v="1"/>
    <x v="15"/>
    <x v="4"/>
    <x v="1"/>
    <n v="-0.10400000000000009"/>
    <n v="-0.30599999999999916"/>
    <n v="0.1044519999999995"/>
    <n v="0.32319034639048161"/>
  </r>
  <r>
    <x v="1"/>
    <x v="15"/>
    <x v="4"/>
    <x v="1"/>
    <n v="0.18599999999999994"/>
    <n v="-0.375"/>
    <n v="0.17522099999999999"/>
    <n v="0.41859407544780181"/>
  </r>
  <r>
    <x v="1"/>
    <x v="15"/>
    <x v="4"/>
    <x v="1"/>
    <n v="0.29399999999999959"/>
    <n v="-0.14399999999999835"/>
    <n v="0.1071719999999993"/>
    <n v="0.32737134877688867"/>
  </r>
  <r>
    <x v="1"/>
    <x v="15"/>
    <x v="4"/>
    <x v="1"/>
    <n v="0.25800000000000001"/>
    <n v="4.3000000000001037E-2"/>
    <n v="6.8413000000000085E-2"/>
    <n v="0.26155878880282363"/>
  </r>
  <r>
    <x v="1"/>
    <x v="15"/>
    <x v="4"/>
    <x v="1"/>
    <n v="6.0999999999999943E-2"/>
    <n v="0.10600000000000165"/>
    <n v="1.4957000000000343E-2"/>
    <n v="0.12229881438509674"/>
  </r>
  <r>
    <x v="1"/>
    <x v="15"/>
    <x v="4"/>
    <x v="1"/>
    <n v="-8.4000000000000519E-2"/>
    <n v="0.24000000000000021"/>
    <n v="6.4656000000000186E-2"/>
    <n v="0.25427544120500545"/>
  </r>
  <r>
    <x v="1"/>
    <x v="15"/>
    <x v="4"/>
    <x v="1"/>
    <n v="-0.18599999999999994"/>
    <n v="0.42800000000000082"/>
    <n v="0.2177800000000007"/>
    <n v="0.46666904761297456"/>
  </r>
  <r>
    <x v="1"/>
    <x v="15"/>
    <x v="4"/>
    <x v="1"/>
    <n v="0.49500000000000011"/>
    <n v="0.30000000000000071"/>
    <n v="0.33502500000000052"/>
    <n v="0.57881344144724256"/>
  </r>
  <r>
    <x v="1"/>
    <x v="16"/>
    <x v="4"/>
    <x v="1"/>
    <n v="-0.35899999999999999"/>
    <n v="-0.68499999999999872"/>
    <n v="0.59810599999999825"/>
    <n v="0.77337313115985495"/>
  </r>
  <r>
    <x v="1"/>
    <x v="16"/>
    <x v="4"/>
    <x v="1"/>
    <n v="-0.28699999999999992"/>
    <n v="-7.0000000000014495E-3"/>
    <n v="8.2417999999999977E-2"/>
    <n v="0.28708535316173828"/>
  </r>
  <r>
    <x v="1"/>
    <x v="16"/>
    <x v="4"/>
    <x v="1"/>
    <n v="9.8000000000000753E-2"/>
    <n v="-0.19399999999999906"/>
    <n v="4.7239999999999782E-2"/>
    <n v="0.21734764779035401"/>
  </r>
  <r>
    <x v="1"/>
    <x v="16"/>
    <x v="4"/>
    <x v="1"/>
    <n v="0.50600000000000023"/>
    <n v="0.13799999999999812"/>
    <n v="0.27507999999999971"/>
    <n v="0.52448069554560317"/>
  </r>
  <r>
    <x v="1"/>
    <x v="16"/>
    <x v="4"/>
    <x v="1"/>
    <n v="0.18100000000000005"/>
    <n v="0.42399999999999949"/>
    <n v="0.21253699999999959"/>
    <n v="0.46101735325256421"/>
  </r>
  <r>
    <x v="1"/>
    <x v="16"/>
    <x v="4"/>
    <x v="1"/>
    <n v="0.14100000000000001"/>
    <n v="0.16699999999999804"/>
    <n v="4.7769999999999348E-2"/>
    <n v="0.21856349191939478"/>
  </r>
  <r>
    <x v="1"/>
    <x v="16"/>
    <x v="4"/>
    <x v="1"/>
    <n v="2.8999999999999915E-2"/>
    <n v="0"/>
    <n v="8.4099999999999507E-4"/>
    <n v="2.8999999999999915E-2"/>
  </r>
  <r>
    <x v="1"/>
    <x v="16"/>
    <x v="4"/>
    <x v="1"/>
    <n v="-9.8999999999999311E-2"/>
    <n v="6.5000000000001279E-2"/>
    <n v="1.402600000000003E-2"/>
    <n v="0.1184314147513236"/>
  </r>
  <r>
    <x v="1"/>
    <x v="16"/>
    <x v="4"/>
    <x v="1"/>
    <n v="7.2000000000000064E-2"/>
    <n v="0.12800000000000011"/>
    <n v="2.1568000000000039E-2"/>
    <n v="0.14686047800548668"/>
  </r>
  <r>
    <x v="1"/>
    <x v="16"/>
    <x v="4"/>
    <x v="1"/>
    <n v="-0.28299999999999947"/>
    <n v="-3.9999999999999147E-2"/>
    <n v="8.1688999999999637E-2"/>
    <n v="0.285812875847117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multipleFieldFilters="0">
  <location ref="K1:P45" firstHeaderRow="0" firstDataRow="1" firstDataCol="3"/>
  <pivotFields count="8">
    <pivotField axis="axisRow" compact="0" outline="0" showAll="0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6">
        <item x="4"/>
        <item x="3"/>
        <item x="2"/>
        <item x="1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2"/>
    <field x="1"/>
  </rowFields>
  <rowItems count="44">
    <i>
      <x/>
      <x/>
      <x v="12"/>
    </i>
    <i r="2">
      <x v="13"/>
    </i>
    <i r="2">
      <x v="14"/>
    </i>
    <i t="default" r="1">
      <x/>
    </i>
    <i r="1">
      <x v="1"/>
      <x v="8"/>
    </i>
    <i r="2">
      <x v="9"/>
    </i>
    <i r="2">
      <x v="10"/>
    </i>
    <i r="2">
      <x v="11"/>
    </i>
    <i t="default" r="1">
      <x v="1"/>
    </i>
    <i r="1">
      <x v="2"/>
      <x v="6"/>
    </i>
    <i r="2">
      <x v="7"/>
    </i>
    <i t="default" r="1">
      <x v="2"/>
    </i>
    <i r="1">
      <x v="3"/>
      <x v="3"/>
    </i>
    <i r="2">
      <x v="4"/>
    </i>
    <i r="2">
      <x v="5"/>
    </i>
    <i t="default" r="1">
      <x v="3"/>
    </i>
    <i r="1">
      <x v="4"/>
      <x/>
    </i>
    <i r="2">
      <x v="1"/>
    </i>
    <i r="2">
      <x v="2"/>
    </i>
    <i t="default" r="1">
      <x v="4"/>
    </i>
    <i t="default">
      <x/>
    </i>
    <i>
      <x v="1"/>
      <x/>
      <x v="13"/>
    </i>
    <i r="2">
      <x v="14"/>
    </i>
    <i r="2">
      <x v="15"/>
    </i>
    <i r="2">
      <x v="16"/>
    </i>
    <i t="default" r="1">
      <x/>
    </i>
    <i r="1">
      <x v="1"/>
      <x v="9"/>
    </i>
    <i r="2">
      <x v="10"/>
    </i>
    <i r="2">
      <x v="11"/>
    </i>
    <i r="2">
      <x v="12"/>
    </i>
    <i t="default" r="1">
      <x v="1"/>
    </i>
    <i r="1">
      <x v="2"/>
      <x v="6"/>
    </i>
    <i r="2">
      <x v="7"/>
    </i>
    <i r="2">
      <x v="8"/>
    </i>
    <i t="default" r="1">
      <x v="2"/>
    </i>
    <i r="1">
      <x v="3"/>
      <x v="3"/>
    </i>
    <i r="2">
      <x v="4"/>
    </i>
    <i r="2">
      <x v="5"/>
    </i>
    <i t="default" r="1">
      <x v="3"/>
    </i>
    <i r="1">
      <x v="4"/>
      <x/>
    </i>
    <i r="2">
      <x v="1"/>
    </i>
    <i r="2">
      <x v="2"/>
    </i>
    <i t="default" r="1">
      <x v="4"/>
    </i>
    <i t="default">
      <x v="1"/>
    </i>
  </rowItems>
  <colFields count="1">
    <field x="-2"/>
  </colFields>
  <colItems count="3">
    <i>
      <x/>
    </i>
    <i i="1">
      <x v="1"/>
    </i>
    <i i="2">
      <x v="2"/>
    </i>
  </colItems>
  <dataFields count="3">
    <dataField name="Mean Radius" fld="7" subtotal="average" baseField="2" baseItem="1" numFmtId="2"/>
    <dataField name="Sum of Radius^2" fld="6" baseField="0" baseItem="0"/>
    <dataField name="Shots" fld="7" subtotal="count" baseField="2" baseItem="1"/>
  </dataFields>
  <formats count="2"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3"/>
  <sheetViews>
    <sheetView workbookViewId="0">
      <pane ySplit="1" topLeftCell="A9" activePane="bottomLeft" state="frozen"/>
      <selection pane="bottomLeft" activeCell="AA1" sqref="AA1:AC45"/>
    </sheetView>
  </sheetViews>
  <sheetFormatPr defaultRowHeight="12.75" x14ac:dyDescent="0.35"/>
  <cols>
    <col min="3" max="3" width="11.33203125" bestFit="1" customWidth="1"/>
    <col min="4" max="4" width="11.19921875" bestFit="1" customWidth="1"/>
    <col min="5" max="5" width="10.1328125" bestFit="1" customWidth="1"/>
    <col min="6" max="6" width="10" bestFit="1" customWidth="1"/>
    <col min="11" max="11" width="14.53125" bestFit="1" customWidth="1"/>
    <col min="12" max="12" width="13.53125" bestFit="1" customWidth="1"/>
    <col min="13" max="13" width="8.796875" customWidth="1"/>
    <col min="14" max="14" width="12.1328125" style="4" customWidth="1"/>
    <col min="15" max="15" width="15.86328125" customWidth="1"/>
    <col min="16" max="16" width="6.1328125" customWidth="1"/>
    <col min="21" max="21" width="11.46484375" bestFit="1" customWidth="1"/>
  </cols>
  <sheetData>
    <row r="1" spans="1:31" ht="13.15" x14ac:dyDescent="0.4">
      <c r="A1" s="1" t="s">
        <v>7</v>
      </c>
      <c r="B1" s="1" t="s">
        <v>0</v>
      </c>
      <c r="C1" s="1" t="s">
        <v>1</v>
      </c>
      <c r="D1" s="1" t="s">
        <v>10</v>
      </c>
      <c r="E1" s="1" t="s">
        <v>37</v>
      </c>
      <c r="F1" s="1" t="s">
        <v>38</v>
      </c>
      <c r="G1" s="1" t="s">
        <v>14</v>
      </c>
      <c r="H1" s="1" t="s">
        <v>13</v>
      </c>
      <c r="K1" s="2" t="s">
        <v>7</v>
      </c>
      <c r="L1" s="2" t="s">
        <v>1</v>
      </c>
      <c r="M1" s="2" t="s">
        <v>0</v>
      </c>
      <c r="N1" s="4" t="s">
        <v>23</v>
      </c>
      <c r="O1" t="s">
        <v>22</v>
      </c>
      <c r="P1" t="s">
        <v>24</v>
      </c>
      <c r="Q1" s="5" t="s">
        <v>25</v>
      </c>
      <c r="R1" s="5" t="s">
        <v>26</v>
      </c>
      <c r="S1" s="5" t="s">
        <v>27</v>
      </c>
      <c r="T1" s="6" t="s">
        <v>28</v>
      </c>
      <c r="U1" s="5" t="s">
        <v>29</v>
      </c>
      <c r="V1" s="15">
        <v>0.9</v>
      </c>
      <c r="W1" s="6" t="s">
        <v>30</v>
      </c>
      <c r="X1" s="7" t="s">
        <v>31</v>
      </c>
      <c r="Y1" s="6" t="s">
        <v>32</v>
      </c>
      <c r="Z1" s="8" t="s">
        <v>33</v>
      </c>
      <c r="AA1" s="9" t="s">
        <v>34</v>
      </c>
      <c r="AB1" s="7" t="s">
        <v>35</v>
      </c>
      <c r="AC1" s="9" t="s">
        <v>36</v>
      </c>
    </row>
    <row r="2" spans="1:31" ht="13.15" x14ac:dyDescent="0.4">
      <c r="A2" t="s">
        <v>8</v>
      </c>
      <c r="B2">
        <v>1</v>
      </c>
      <c r="C2" t="s">
        <v>2</v>
      </c>
      <c r="D2" t="s">
        <v>11</v>
      </c>
      <c r="E2">
        <v>0.87000000000000011</v>
      </c>
      <c r="F2">
        <v>0.48299999999999998</v>
      </c>
      <c r="G2">
        <f t="shared" ref="G2:G65" si="0">POWER(E2,2)+POWER(F2,2)</f>
        <v>0.99018900000000021</v>
      </c>
      <c r="H2">
        <f>SQRT(G2)</f>
        <v>0.99508240864764574</v>
      </c>
      <c r="K2" t="s">
        <v>8</v>
      </c>
      <c r="L2" t="s">
        <v>6</v>
      </c>
      <c r="M2">
        <v>13</v>
      </c>
      <c r="N2" s="4">
        <v>0.37401320229372687</v>
      </c>
      <c r="O2">
        <v>1.9817850000000021</v>
      </c>
      <c r="P2">
        <v>10</v>
      </c>
      <c r="Q2">
        <f>P2/(P2-1)</f>
        <v>1.1111111111111112</v>
      </c>
      <c r="R2">
        <f>2*P2-1</f>
        <v>19</v>
      </c>
      <c r="S2">
        <f>1/EXP(LN(SQRT(2/(R2-1))) + GAMMALN(R2/2) - GAMMALN((R2-1)/2))</f>
        <v>1.0139785697898209</v>
      </c>
      <c r="T2" s="10">
        <f>S2*SQRT(Q2*O2/(2*P2))</f>
        <v>0.33645020115828028</v>
      </c>
      <c r="U2" s="11">
        <f>S2*SQRT(O2/CHIINV((1-V$1)/2,2*P2-2))</f>
        <v>0.26566780181785404</v>
      </c>
      <c r="V2" s="11">
        <f>S2*SQRT(O2/CHIINV(1-(1-V$1)/2,2*P2-2))</f>
        <v>0.46581527420280289</v>
      </c>
      <c r="W2" s="10">
        <f>SQRT(LN(4))*U2</f>
        <v>0.31279993251999622</v>
      </c>
      <c r="X2" s="12">
        <f>SQRT(LN(4))*T2</f>
        <v>0.39613983892110677</v>
      </c>
      <c r="Y2" s="10">
        <f>SQRT(LN(4))*V2</f>
        <v>0.54845557248717414</v>
      </c>
      <c r="Z2" s="13">
        <f>4*SQRT(PI()/2)*T2</f>
        <v>1.686711174457266</v>
      </c>
      <c r="AA2" s="14">
        <f>1.047*2*W2</f>
        <v>0.65500305869687203</v>
      </c>
      <c r="AB2" s="12">
        <f t="shared" ref="AB2:AC2" si="1">1.047*2*X2</f>
        <v>0.82951682270079752</v>
      </c>
      <c r="AC2" s="14">
        <f t="shared" si="1"/>
        <v>1.1484659687881427</v>
      </c>
      <c r="AD2" s="11">
        <f>AB2-AA2</f>
        <v>0.17451376400392549</v>
      </c>
      <c r="AE2" s="11">
        <f>AC2-AB2</f>
        <v>0.31894914608734515</v>
      </c>
    </row>
    <row r="3" spans="1:31" ht="13.15" x14ac:dyDescent="0.4">
      <c r="A3" t="s">
        <v>8</v>
      </c>
      <c r="B3">
        <v>1</v>
      </c>
      <c r="C3" t="s">
        <v>2</v>
      </c>
      <c r="D3" t="s">
        <v>11</v>
      </c>
      <c r="E3">
        <v>0.35799999999999987</v>
      </c>
      <c r="F3">
        <v>-6.800000000000006E-2</v>
      </c>
      <c r="G3">
        <f t="shared" si="0"/>
        <v>0.13278799999999993</v>
      </c>
      <c r="H3">
        <f t="shared" ref="H3:H66" si="2">SQRT(G3)</f>
        <v>0.36440087815481448</v>
      </c>
      <c r="K3" t="s">
        <v>8</v>
      </c>
      <c r="L3" t="s">
        <v>6</v>
      </c>
      <c r="M3">
        <v>14</v>
      </c>
      <c r="N3" s="4">
        <v>0.34779046564056804</v>
      </c>
      <c r="O3">
        <v>1.6379490000000045</v>
      </c>
      <c r="P3">
        <v>10</v>
      </c>
      <c r="Q3">
        <f t="shared" ref="Q3:Q45" si="3">P3/(P3-1)</f>
        <v>1.1111111111111112</v>
      </c>
      <c r="R3">
        <f t="shared" ref="R3:R13" si="4">2*P3-1</f>
        <v>19</v>
      </c>
      <c r="S3">
        <f t="shared" ref="S3:S45" si="5">1/EXP(LN(SQRT(2/(R3-1))) + GAMMALN(R3/2) - GAMMALN((R3-1)/2))</f>
        <v>1.0139785697898209</v>
      </c>
      <c r="T3" s="10">
        <f t="shared" ref="T3:T13" si="6">S3*SQRT(Q3*O3/(2*P3))</f>
        <v>0.30587410488712657</v>
      </c>
      <c r="U3" s="11">
        <f t="shared" ref="U3:U13" si="7">S3*SQRT(O3/CHIINV((1-V$1)/2,2*P3-2))</f>
        <v>0.24152430522738227</v>
      </c>
      <c r="V3" s="11">
        <f t="shared" ref="V3:V45" si="8">S3*SQRT(O3/CHIINV(1-(1-V$1)/2,2*P3-2))</f>
        <v>0.42348267157820718</v>
      </c>
      <c r="W3" s="10">
        <f t="shared" ref="W3:W13" si="9">SQRT(LN(4))*U3</f>
        <v>0.28437313765580652</v>
      </c>
      <c r="X3" s="12">
        <f t="shared" ref="X3:X13" si="10">SQRT(LN(4))*T3</f>
        <v>0.36013923672205234</v>
      </c>
      <c r="Y3" s="10">
        <f t="shared" ref="Y3:Y13" si="11">SQRT(LN(4))*V3</f>
        <v>0.49861274187781029</v>
      </c>
      <c r="Z3" s="13">
        <f t="shared" ref="Z3:Z13" si="12">4*SQRT(PI()/2)*T3</f>
        <v>1.5334253595750393</v>
      </c>
      <c r="AA3" s="14">
        <f t="shared" ref="AA3:AA13" si="13">1.047*2*W3</f>
        <v>0.59547735025125881</v>
      </c>
      <c r="AB3" s="12">
        <f t="shared" ref="AB3:AB13" si="14">1.047*2*X3</f>
        <v>0.7541315616959775</v>
      </c>
      <c r="AC3" s="14">
        <f t="shared" ref="AC3:AC13" si="15">1.047*2*Y3</f>
        <v>1.0440950814921346</v>
      </c>
      <c r="AD3" s="11">
        <f t="shared" ref="AD3:AD13" si="16">AB3-AA3</f>
        <v>0.1586542114447187</v>
      </c>
      <c r="AE3" s="11">
        <f t="shared" ref="AE3:AE13" si="17">AC3-AB3</f>
        <v>0.28996351979615709</v>
      </c>
    </row>
    <row r="4" spans="1:31" ht="13.15" x14ac:dyDescent="0.4">
      <c r="A4" t="s">
        <v>8</v>
      </c>
      <c r="B4">
        <v>1</v>
      </c>
      <c r="C4" t="s">
        <v>2</v>
      </c>
      <c r="D4" t="s">
        <v>11</v>
      </c>
      <c r="E4">
        <v>-2.0000000000000018E-2</v>
      </c>
      <c r="F4">
        <v>0.18100000000000005</v>
      </c>
      <c r="G4">
        <f t="shared" si="0"/>
        <v>3.3161000000000017E-2</v>
      </c>
      <c r="H4">
        <f t="shared" si="2"/>
        <v>0.18210161998181129</v>
      </c>
      <c r="K4" t="s">
        <v>8</v>
      </c>
      <c r="L4" t="s">
        <v>6</v>
      </c>
      <c r="M4">
        <v>15</v>
      </c>
      <c r="N4" s="4">
        <v>0.38005951117863057</v>
      </c>
      <c r="O4">
        <v>1.7131679999999962</v>
      </c>
      <c r="P4">
        <v>10</v>
      </c>
      <c r="Q4">
        <f t="shared" si="3"/>
        <v>1.1111111111111112</v>
      </c>
      <c r="R4">
        <f t="shared" si="4"/>
        <v>19</v>
      </c>
      <c r="S4">
        <f t="shared" si="5"/>
        <v>1.0139785697898209</v>
      </c>
      <c r="T4" s="10">
        <f t="shared" si="6"/>
        <v>0.31281855147413262</v>
      </c>
      <c r="U4" s="11">
        <f t="shared" si="7"/>
        <v>0.24700777901714374</v>
      </c>
      <c r="V4" s="11">
        <f t="shared" si="8"/>
        <v>0.43309725727313786</v>
      </c>
      <c r="W4" s="10">
        <f t="shared" si="9"/>
        <v>0.29082943465407263</v>
      </c>
      <c r="X4" s="12">
        <f t="shared" si="10"/>
        <v>0.36831569773441664</v>
      </c>
      <c r="Y4" s="10">
        <f t="shared" si="11"/>
        <v>0.50993305143735557</v>
      </c>
      <c r="Z4" s="13">
        <f t="shared" si="12"/>
        <v>1.5682396519083477</v>
      </c>
      <c r="AA4" s="14">
        <f t="shared" si="13"/>
        <v>0.60899683616562805</v>
      </c>
      <c r="AB4" s="12">
        <f t="shared" si="14"/>
        <v>0.77125307105586838</v>
      </c>
      <c r="AC4" s="14">
        <f t="shared" si="15"/>
        <v>1.0677998097098225</v>
      </c>
      <c r="AD4" s="11">
        <f t="shared" si="16"/>
        <v>0.16225623489024033</v>
      </c>
      <c r="AE4" s="11">
        <f t="shared" si="17"/>
        <v>0.29654673865395409</v>
      </c>
    </row>
    <row r="5" spans="1:31" ht="13.15" x14ac:dyDescent="0.4">
      <c r="A5" t="s">
        <v>8</v>
      </c>
      <c r="B5">
        <v>1</v>
      </c>
      <c r="C5" t="s">
        <v>2</v>
      </c>
      <c r="D5" t="s">
        <v>11</v>
      </c>
      <c r="E5">
        <v>-0.3600000000000001</v>
      </c>
      <c r="F5">
        <v>0.18500000000000005</v>
      </c>
      <c r="G5">
        <f t="shared" si="0"/>
        <v>0.16382500000000011</v>
      </c>
      <c r="H5">
        <f t="shared" si="2"/>
        <v>0.40475301110677375</v>
      </c>
      <c r="K5" t="s">
        <v>8</v>
      </c>
      <c r="L5" t="s">
        <v>15</v>
      </c>
      <c r="N5" s="4">
        <v>0.36728772637097507</v>
      </c>
      <c r="O5">
        <v>5.3329020000000034</v>
      </c>
      <c r="P5">
        <v>30</v>
      </c>
      <c r="Q5">
        <f t="shared" si="3"/>
        <v>1.0344827586206897</v>
      </c>
      <c r="R5">
        <f t="shared" si="4"/>
        <v>59</v>
      </c>
      <c r="S5">
        <f t="shared" si="5"/>
        <v>1.0043194333267089</v>
      </c>
      <c r="T5" s="10">
        <f t="shared" si="6"/>
        <v>0.30453672356252731</v>
      </c>
      <c r="U5" s="11">
        <f t="shared" si="7"/>
        <v>0.26468895966314049</v>
      </c>
      <c r="V5" s="11">
        <f t="shared" si="8"/>
        <v>0.36005738365566986</v>
      </c>
      <c r="W5" s="10">
        <f t="shared" si="9"/>
        <v>0.31164743395657579</v>
      </c>
      <c r="X5" s="12">
        <f t="shared" si="10"/>
        <v>0.35856459054654416</v>
      </c>
      <c r="Y5" s="10">
        <f t="shared" si="11"/>
        <v>0.42393517219688515</v>
      </c>
      <c r="Z5" s="13">
        <f t="shared" si="12"/>
        <v>1.5267207238906315</v>
      </c>
      <c r="AA5" s="14">
        <f t="shared" si="13"/>
        <v>0.65258972670506965</v>
      </c>
      <c r="AB5" s="12">
        <f t="shared" si="14"/>
        <v>0.75083425260446346</v>
      </c>
      <c r="AC5" s="14">
        <f t="shared" si="15"/>
        <v>0.88772025058027748</v>
      </c>
      <c r="AD5" s="11">
        <f t="shared" si="16"/>
        <v>9.8244525899393809E-2</v>
      </c>
      <c r="AE5" s="11">
        <f t="shared" si="17"/>
        <v>0.13688599797581402</v>
      </c>
    </row>
    <row r="6" spans="1:31" ht="13.15" x14ac:dyDescent="0.4">
      <c r="A6" t="s">
        <v>8</v>
      </c>
      <c r="B6">
        <v>1</v>
      </c>
      <c r="C6" t="s">
        <v>2</v>
      </c>
      <c r="D6" t="s">
        <v>11</v>
      </c>
      <c r="E6">
        <v>-0.2340000000000001</v>
      </c>
      <c r="F6">
        <v>5.4999999999999938E-2</v>
      </c>
      <c r="G6">
        <f t="shared" si="0"/>
        <v>5.7781000000000041E-2</v>
      </c>
      <c r="H6">
        <f t="shared" si="2"/>
        <v>0.24037678756485628</v>
      </c>
      <c r="K6" t="s">
        <v>8</v>
      </c>
      <c r="L6" t="s">
        <v>5</v>
      </c>
      <c r="M6">
        <v>9</v>
      </c>
      <c r="N6" s="4">
        <v>0.28765269927492049</v>
      </c>
      <c r="O6">
        <v>1.0032849999999998</v>
      </c>
      <c r="P6">
        <v>10</v>
      </c>
      <c r="Q6">
        <f t="shared" si="3"/>
        <v>1.1111111111111112</v>
      </c>
      <c r="R6">
        <f t="shared" si="4"/>
        <v>19</v>
      </c>
      <c r="S6">
        <f t="shared" si="5"/>
        <v>1.0139785697898209</v>
      </c>
      <c r="T6" s="10">
        <f t="shared" si="6"/>
        <v>0.2393892716763138</v>
      </c>
      <c r="U6" s="11">
        <f t="shared" si="7"/>
        <v>0.18902655241720059</v>
      </c>
      <c r="V6" s="11">
        <f t="shared" si="8"/>
        <v>0.33143442578788007</v>
      </c>
      <c r="W6" s="10">
        <f t="shared" si="9"/>
        <v>0.2225617573375587</v>
      </c>
      <c r="X6" s="12">
        <f t="shared" si="10"/>
        <v>0.28185932775437172</v>
      </c>
      <c r="Y6" s="10">
        <f t="shared" si="11"/>
        <v>0.3902342147293113</v>
      </c>
      <c r="Z6" s="13">
        <f t="shared" si="12"/>
        <v>1.2001198340543404</v>
      </c>
      <c r="AA6" s="14">
        <f t="shared" si="13"/>
        <v>0.4660443198648479</v>
      </c>
      <c r="AB6" s="12">
        <f t="shared" si="14"/>
        <v>0.59021343231765433</v>
      </c>
      <c r="AC6" s="14">
        <f t="shared" si="15"/>
        <v>0.81715044564317785</v>
      </c>
      <c r="AD6" s="11">
        <f t="shared" si="16"/>
        <v>0.12416911245280643</v>
      </c>
      <c r="AE6" s="11">
        <f t="shared" si="17"/>
        <v>0.22693701332552352</v>
      </c>
    </row>
    <row r="7" spans="1:31" ht="13.15" x14ac:dyDescent="0.4">
      <c r="A7" t="s">
        <v>8</v>
      </c>
      <c r="B7">
        <v>1</v>
      </c>
      <c r="C7" t="s">
        <v>2</v>
      </c>
      <c r="D7" t="s">
        <v>11</v>
      </c>
      <c r="E7">
        <v>-0.25200000000000011</v>
      </c>
      <c r="F7">
        <v>-8.4999999999999964E-2</v>
      </c>
      <c r="G7">
        <f t="shared" si="0"/>
        <v>7.0729000000000056E-2</v>
      </c>
      <c r="H7">
        <f t="shared" si="2"/>
        <v>0.26594924327773534</v>
      </c>
      <c r="K7" t="s">
        <v>8</v>
      </c>
      <c r="L7" t="s">
        <v>5</v>
      </c>
      <c r="M7">
        <v>10</v>
      </c>
      <c r="N7" s="4">
        <v>0.29350723085568031</v>
      </c>
      <c r="O7">
        <v>0.94996199999999964</v>
      </c>
      <c r="P7">
        <v>9</v>
      </c>
      <c r="Q7">
        <f t="shared" si="3"/>
        <v>1.125</v>
      </c>
      <c r="R7">
        <f t="shared" si="4"/>
        <v>17</v>
      </c>
      <c r="S7">
        <f t="shared" si="5"/>
        <v>1.0157374237913075</v>
      </c>
      <c r="T7" s="10">
        <f t="shared" si="6"/>
        <v>0.24749964430910762</v>
      </c>
      <c r="U7" s="11">
        <f t="shared" si="7"/>
        <v>0.19305801895646199</v>
      </c>
      <c r="V7" s="11">
        <f t="shared" si="8"/>
        <v>0.35085942744859921</v>
      </c>
      <c r="W7" s="10">
        <f t="shared" si="9"/>
        <v>0.22730844644632084</v>
      </c>
      <c r="X7" s="12">
        <f t="shared" si="10"/>
        <v>0.29140856177855839</v>
      </c>
      <c r="Y7" s="10">
        <f t="shared" si="11"/>
        <v>0.41310540637202176</v>
      </c>
      <c r="Z7" s="13">
        <f t="shared" si="12"/>
        <v>1.2407792127726494</v>
      </c>
      <c r="AA7" s="14">
        <f t="shared" si="13"/>
        <v>0.47598388685859583</v>
      </c>
      <c r="AB7" s="12">
        <f t="shared" si="14"/>
        <v>0.6102095283643012</v>
      </c>
      <c r="AC7" s="14">
        <f t="shared" si="15"/>
        <v>0.86504272094301349</v>
      </c>
      <c r="AD7" s="11">
        <f t="shared" si="16"/>
        <v>0.13422564150570537</v>
      </c>
      <c r="AE7" s="11">
        <f t="shared" si="17"/>
        <v>0.25483319257871229</v>
      </c>
    </row>
    <row r="8" spans="1:31" ht="13.15" x14ac:dyDescent="0.4">
      <c r="A8" t="s">
        <v>8</v>
      </c>
      <c r="B8">
        <v>1</v>
      </c>
      <c r="C8" t="s">
        <v>2</v>
      </c>
      <c r="D8" t="s">
        <v>11</v>
      </c>
      <c r="E8">
        <v>-0.16800000000000015</v>
      </c>
      <c r="F8">
        <v>-0.16900000000000004</v>
      </c>
      <c r="G8">
        <f t="shared" si="0"/>
        <v>5.6785000000000065E-2</v>
      </c>
      <c r="H8">
        <f t="shared" si="2"/>
        <v>0.23829603437741062</v>
      </c>
      <c r="K8" t="s">
        <v>8</v>
      </c>
      <c r="L8" t="s">
        <v>5</v>
      </c>
      <c r="M8">
        <v>11</v>
      </c>
      <c r="N8" s="4">
        <v>0.28570777639725714</v>
      </c>
      <c r="O8">
        <v>1.0815280000000003</v>
      </c>
      <c r="P8">
        <v>10</v>
      </c>
      <c r="Q8">
        <f t="shared" si="3"/>
        <v>1.1111111111111112</v>
      </c>
      <c r="R8">
        <f t="shared" si="4"/>
        <v>19</v>
      </c>
      <c r="S8">
        <f t="shared" si="5"/>
        <v>1.0139785697898209</v>
      </c>
      <c r="T8" s="10">
        <f t="shared" si="6"/>
        <v>0.24854864941558014</v>
      </c>
      <c r="U8" s="11">
        <f t="shared" si="7"/>
        <v>0.19625898010377382</v>
      </c>
      <c r="V8" s="11">
        <f t="shared" si="8"/>
        <v>0.34411558347022075</v>
      </c>
      <c r="W8" s="10">
        <f t="shared" si="9"/>
        <v>0.23107729018284842</v>
      </c>
      <c r="X8" s="12">
        <f t="shared" si="10"/>
        <v>0.29264367090458904</v>
      </c>
      <c r="Y8" s="10">
        <f t="shared" si="11"/>
        <v>0.40516513688159833</v>
      </c>
      <c r="Z8" s="13">
        <f t="shared" si="12"/>
        <v>1.2460381444928821</v>
      </c>
      <c r="AA8" s="14">
        <f t="shared" si="13"/>
        <v>0.48387584564288455</v>
      </c>
      <c r="AB8" s="12">
        <f t="shared" si="14"/>
        <v>0.6127958468742094</v>
      </c>
      <c r="AC8" s="14">
        <f t="shared" si="15"/>
        <v>0.84841579663006683</v>
      </c>
      <c r="AD8" s="11">
        <f t="shared" si="16"/>
        <v>0.12892000123132485</v>
      </c>
      <c r="AE8" s="11">
        <f t="shared" si="17"/>
        <v>0.23561994975585743</v>
      </c>
    </row>
    <row r="9" spans="1:31" ht="13.15" x14ac:dyDescent="0.4">
      <c r="A9" t="s">
        <v>8</v>
      </c>
      <c r="B9">
        <v>1</v>
      </c>
      <c r="C9" t="s">
        <v>2</v>
      </c>
      <c r="D9" t="s">
        <v>11</v>
      </c>
      <c r="E9">
        <v>-2.0000000000000018E-2</v>
      </c>
      <c r="F9">
        <v>-5.699999999999994E-2</v>
      </c>
      <c r="G9">
        <f t="shared" si="0"/>
        <v>3.6489999999999938E-3</v>
      </c>
      <c r="H9">
        <f t="shared" si="2"/>
        <v>6.0406953242155774E-2</v>
      </c>
      <c r="K9" t="s">
        <v>8</v>
      </c>
      <c r="L9" t="s">
        <v>5</v>
      </c>
      <c r="M9">
        <v>12</v>
      </c>
      <c r="N9" s="4">
        <v>0.2379505765901902</v>
      </c>
      <c r="O9">
        <v>0.72741399999999923</v>
      </c>
      <c r="P9">
        <v>10</v>
      </c>
      <c r="Q9">
        <f t="shared" si="3"/>
        <v>1.1111111111111112</v>
      </c>
      <c r="R9">
        <f t="shared" si="4"/>
        <v>19</v>
      </c>
      <c r="S9">
        <f t="shared" si="5"/>
        <v>1.0139785697898209</v>
      </c>
      <c r="T9" s="10">
        <f t="shared" si="6"/>
        <v>0.20383715610022232</v>
      </c>
      <c r="U9" s="11">
        <f t="shared" si="7"/>
        <v>0.16095389155220927</v>
      </c>
      <c r="V9" s="11">
        <f t="shared" si="8"/>
        <v>0.28221252486895054</v>
      </c>
      <c r="W9" s="10">
        <f t="shared" si="9"/>
        <v>0.18950872507643998</v>
      </c>
      <c r="X9" s="12">
        <f t="shared" si="10"/>
        <v>0.2399999105534531</v>
      </c>
      <c r="Y9" s="10">
        <f t="shared" si="11"/>
        <v>0.33227985526010001</v>
      </c>
      <c r="Z9" s="13">
        <f t="shared" si="12"/>
        <v>1.0218879578023803</v>
      </c>
      <c r="AA9" s="14">
        <f t="shared" si="13"/>
        <v>0.39683127031006532</v>
      </c>
      <c r="AB9" s="12">
        <f t="shared" si="14"/>
        <v>0.5025598126989308</v>
      </c>
      <c r="AC9" s="14">
        <f t="shared" si="15"/>
        <v>0.69579401691464937</v>
      </c>
      <c r="AD9" s="11">
        <f t="shared" si="16"/>
        <v>0.10572854238886548</v>
      </c>
      <c r="AE9" s="11">
        <f t="shared" si="17"/>
        <v>0.19323420421571857</v>
      </c>
    </row>
    <row r="10" spans="1:31" ht="13.15" x14ac:dyDescent="0.4">
      <c r="A10" t="s">
        <v>8</v>
      </c>
      <c r="B10">
        <v>1</v>
      </c>
      <c r="C10" t="s">
        <v>2</v>
      </c>
      <c r="D10" t="s">
        <v>11</v>
      </c>
      <c r="E10">
        <v>-0.17500000000000004</v>
      </c>
      <c r="F10">
        <v>-0.52300000000000013</v>
      </c>
      <c r="G10">
        <f t="shared" si="0"/>
        <v>0.30415400000000015</v>
      </c>
      <c r="H10">
        <f t="shared" si="2"/>
        <v>0.55150158657976689</v>
      </c>
      <c r="K10" t="s">
        <v>8</v>
      </c>
      <c r="L10" t="s">
        <v>16</v>
      </c>
      <c r="N10" s="4">
        <v>0.27576091282884108</v>
      </c>
      <c r="O10">
        <v>3.7621889999999976</v>
      </c>
      <c r="P10">
        <v>39</v>
      </c>
      <c r="Q10">
        <f t="shared" si="3"/>
        <v>1.0263157894736843</v>
      </c>
      <c r="R10">
        <f t="shared" si="4"/>
        <v>77</v>
      </c>
      <c r="S10">
        <f t="shared" si="5"/>
        <v>1.0032947947291553</v>
      </c>
      <c r="T10" s="10">
        <f t="shared" si="6"/>
        <v>0.22322460726885751</v>
      </c>
      <c r="U10" s="11">
        <f t="shared" si="7"/>
        <v>0.19723260974959153</v>
      </c>
      <c r="V10" s="11">
        <f t="shared" si="8"/>
        <v>0.25793906252479581</v>
      </c>
      <c r="W10" s="10">
        <f t="shared" si="9"/>
        <v>0.2322236514860524</v>
      </c>
      <c r="X10" s="12">
        <f t="shared" si="10"/>
        <v>0.26282688987043351</v>
      </c>
      <c r="Y10" s="10">
        <f t="shared" si="11"/>
        <v>0.30370003741494028</v>
      </c>
      <c r="Z10" s="13">
        <f t="shared" si="12"/>
        <v>1.119082224347038</v>
      </c>
      <c r="AA10" s="14">
        <f t="shared" si="13"/>
        <v>0.48627632621179367</v>
      </c>
      <c r="AB10" s="12">
        <f t="shared" si="14"/>
        <v>0.55035950738868777</v>
      </c>
      <c r="AC10" s="14">
        <f t="shared" si="15"/>
        <v>0.63594787834688493</v>
      </c>
      <c r="AD10" s="11">
        <f t="shared" si="16"/>
        <v>6.40831811768941E-2</v>
      </c>
      <c r="AE10" s="11">
        <f t="shared" si="17"/>
        <v>8.5588370958197157E-2</v>
      </c>
    </row>
    <row r="11" spans="1:31" ht="13.15" x14ac:dyDescent="0.4">
      <c r="A11" t="s">
        <v>8</v>
      </c>
      <c r="B11">
        <v>2</v>
      </c>
      <c r="C11" t="s">
        <v>2</v>
      </c>
      <c r="D11" t="s">
        <v>11</v>
      </c>
      <c r="E11">
        <v>-0.31599999999999984</v>
      </c>
      <c r="F11">
        <v>0.40300000000000002</v>
      </c>
      <c r="G11">
        <f t="shared" si="0"/>
        <v>0.26226499999999991</v>
      </c>
      <c r="H11">
        <f t="shared" si="2"/>
        <v>0.51211815043015207</v>
      </c>
      <c r="K11" t="s">
        <v>8</v>
      </c>
      <c r="L11" t="s">
        <v>4</v>
      </c>
      <c r="M11">
        <v>7</v>
      </c>
      <c r="N11" s="4">
        <v>0.35453826012377121</v>
      </c>
      <c r="O11">
        <v>0.78400900000000029</v>
      </c>
      <c r="P11">
        <v>5</v>
      </c>
      <c r="Q11">
        <f t="shared" si="3"/>
        <v>1.25</v>
      </c>
      <c r="R11">
        <f t="shared" si="4"/>
        <v>9</v>
      </c>
      <c r="S11">
        <f t="shared" si="5"/>
        <v>1.03166095277304</v>
      </c>
      <c r="T11" s="10">
        <f t="shared" si="6"/>
        <v>0.32296281654327669</v>
      </c>
      <c r="U11" s="11">
        <f t="shared" si="7"/>
        <v>0.23196862072388624</v>
      </c>
      <c r="V11" s="11">
        <f t="shared" si="8"/>
        <v>0.55259450450057579</v>
      </c>
      <c r="W11" s="10">
        <f t="shared" si="9"/>
        <v>0.2731221789493945</v>
      </c>
      <c r="X11" s="12">
        <f t="shared" si="10"/>
        <v>0.38025965709788051</v>
      </c>
      <c r="Y11" s="10">
        <f t="shared" si="11"/>
        <v>0.65063030798595045</v>
      </c>
      <c r="Z11" s="13">
        <f t="shared" si="12"/>
        <v>1.6190954552036838</v>
      </c>
      <c r="AA11" s="14">
        <f t="shared" si="13"/>
        <v>0.5719178427200321</v>
      </c>
      <c r="AB11" s="12">
        <f t="shared" si="14"/>
        <v>0.79626372196296169</v>
      </c>
      <c r="AC11" s="14">
        <f t="shared" si="15"/>
        <v>1.36241986492258</v>
      </c>
      <c r="AD11" s="11">
        <f t="shared" si="16"/>
        <v>0.22434587924292959</v>
      </c>
      <c r="AE11" s="11">
        <f t="shared" si="17"/>
        <v>0.56615614295961836</v>
      </c>
    </row>
    <row r="12" spans="1:31" ht="13.15" x14ac:dyDescent="0.4">
      <c r="A12" t="s">
        <v>8</v>
      </c>
      <c r="B12">
        <v>2</v>
      </c>
      <c r="C12" t="s">
        <v>2</v>
      </c>
      <c r="D12" t="s">
        <v>11</v>
      </c>
      <c r="E12">
        <v>0.35000000000000009</v>
      </c>
      <c r="F12">
        <v>9.7999999999999865E-2</v>
      </c>
      <c r="G12">
        <f t="shared" si="0"/>
        <v>0.13210400000000005</v>
      </c>
      <c r="H12">
        <f t="shared" si="2"/>
        <v>0.3634611396009208</v>
      </c>
      <c r="K12" t="s">
        <v>8</v>
      </c>
      <c r="L12" t="s">
        <v>4</v>
      </c>
      <c r="M12">
        <v>8</v>
      </c>
      <c r="N12" s="4">
        <v>0.24789630092043891</v>
      </c>
      <c r="O12">
        <v>0.40504500000000077</v>
      </c>
      <c r="P12">
        <v>5</v>
      </c>
      <c r="Q12">
        <f t="shared" si="3"/>
        <v>1.25</v>
      </c>
      <c r="R12">
        <f t="shared" si="4"/>
        <v>9</v>
      </c>
      <c r="S12">
        <f t="shared" si="5"/>
        <v>1.03166095277304</v>
      </c>
      <c r="T12" s="10">
        <f t="shared" si="6"/>
        <v>0.23213660977764816</v>
      </c>
      <c r="U12" s="11">
        <f t="shared" si="7"/>
        <v>0.16673253523730158</v>
      </c>
      <c r="V12" s="11">
        <f t="shared" si="8"/>
        <v>0.39718942331967783</v>
      </c>
      <c r="W12" s="10">
        <f t="shared" si="9"/>
        <v>0.19631255806781342</v>
      </c>
      <c r="X12" s="12">
        <f t="shared" si="10"/>
        <v>0.27331997094496668</v>
      </c>
      <c r="Y12" s="10">
        <f t="shared" si="11"/>
        <v>0.46765480785373026</v>
      </c>
      <c r="Z12" s="13">
        <f t="shared" si="12"/>
        <v>1.1637603792912721</v>
      </c>
      <c r="AA12" s="14">
        <f t="shared" si="13"/>
        <v>0.41107849659400125</v>
      </c>
      <c r="AB12" s="12">
        <f t="shared" si="14"/>
        <v>0.5723320191587602</v>
      </c>
      <c r="AC12" s="14">
        <f t="shared" si="15"/>
        <v>0.97926916764571115</v>
      </c>
      <c r="AD12" s="11">
        <f t="shared" si="16"/>
        <v>0.16125352256475894</v>
      </c>
      <c r="AE12" s="11">
        <f t="shared" si="17"/>
        <v>0.40693714848695095</v>
      </c>
    </row>
    <row r="13" spans="1:31" ht="13.15" x14ac:dyDescent="0.4">
      <c r="A13" t="s">
        <v>8</v>
      </c>
      <c r="B13">
        <v>2</v>
      </c>
      <c r="C13" t="s">
        <v>2</v>
      </c>
      <c r="D13" t="s">
        <v>11</v>
      </c>
      <c r="E13">
        <v>0.12600000000000033</v>
      </c>
      <c r="F13">
        <v>0.10799999999999987</v>
      </c>
      <c r="G13">
        <f t="shared" si="0"/>
        <v>2.7540000000000057E-2</v>
      </c>
      <c r="H13">
        <f t="shared" si="2"/>
        <v>0.16595180023127215</v>
      </c>
      <c r="K13" t="s">
        <v>8</v>
      </c>
      <c r="L13" t="s">
        <v>17</v>
      </c>
      <c r="N13" s="4">
        <v>0.30121728052210506</v>
      </c>
      <c r="O13">
        <v>1.1890540000000007</v>
      </c>
      <c r="P13">
        <v>10</v>
      </c>
      <c r="Q13">
        <f t="shared" si="3"/>
        <v>1.1111111111111112</v>
      </c>
      <c r="R13">
        <f t="shared" si="4"/>
        <v>19</v>
      </c>
      <c r="S13">
        <f t="shared" si="5"/>
        <v>1.0139785697898209</v>
      </c>
      <c r="T13" s="10">
        <f t="shared" si="6"/>
        <v>0.26061134219890331</v>
      </c>
      <c r="U13" s="11">
        <f t="shared" si="7"/>
        <v>0.20578392336348064</v>
      </c>
      <c r="V13" s="11">
        <f t="shared" si="8"/>
        <v>0.3608163805782138</v>
      </c>
      <c r="W13" s="10">
        <f t="shared" si="9"/>
        <v>0.24229205384071845</v>
      </c>
      <c r="X13" s="12">
        <f t="shared" si="10"/>
        <v>0.3068464062861988</v>
      </c>
      <c r="Y13" s="10">
        <f t="shared" si="11"/>
        <v>0.42482882278054679</v>
      </c>
      <c r="Z13" s="13">
        <f t="shared" si="12"/>
        <v>1.3065115180906124</v>
      </c>
      <c r="AA13" s="14">
        <f t="shared" si="13"/>
        <v>0.50735956074246435</v>
      </c>
      <c r="AB13" s="12">
        <f t="shared" si="14"/>
        <v>0.64253637476330028</v>
      </c>
      <c r="AC13" s="14">
        <f t="shared" si="15"/>
        <v>0.88959155490246489</v>
      </c>
      <c r="AD13" s="11">
        <f t="shared" si="16"/>
        <v>0.13517681402083592</v>
      </c>
      <c r="AE13" s="11">
        <f t="shared" si="17"/>
        <v>0.24705518013916461</v>
      </c>
    </row>
    <row r="14" spans="1:31" ht="13.15" x14ac:dyDescent="0.4">
      <c r="A14" t="s">
        <v>8</v>
      </c>
      <c r="B14">
        <v>2</v>
      </c>
      <c r="C14" t="s">
        <v>2</v>
      </c>
      <c r="D14" t="s">
        <v>11</v>
      </c>
      <c r="E14">
        <v>-3.2000000000000028E-2</v>
      </c>
      <c r="F14">
        <v>2.8000000000000025E-2</v>
      </c>
      <c r="G14">
        <f t="shared" si="0"/>
        <v>1.8080000000000032E-3</v>
      </c>
      <c r="H14">
        <f t="shared" si="2"/>
        <v>4.2520583250938632E-2</v>
      </c>
      <c r="K14" t="s">
        <v>8</v>
      </c>
      <c r="L14" t="s">
        <v>3</v>
      </c>
      <c r="M14">
        <v>4</v>
      </c>
      <c r="N14" s="4">
        <v>0.235514516236324</v>
      </c>
      <c r="O14">
        <v>0.35350699999999946</v>
      </c>
      <c r="P14">
        <v>5</v>
      </c>
      <c r="Q14">
        <f t="shared" si="3"/>
        <v>1.25</v>
      </c>
      <c r="R14">
        <f t="shared" ref="R14:R45" si="18">2*P14-1</f>
        <v>9</v>
      </c>
      <c r="S14">
        <f t="shared" si="5"/>
        <v>1.03166095277304</v>
      </c>
      <c r="T14" s="10">
        <f t="shared" ref="T14:T45" si="19">S14*SQRT(Q14*O14/(2*P14))</f>
        <v>0.21686577009529986</v>
      </c>
      <c r="U14" s="11">
        <f t="shared" ref="U14:U45" si="20">S14*SQRT(O14/CHIINV((1-V$1)/2,2*P14-2))</f>
        <v>0.15576422731775738</v>
      </c>
      <c r="V14" s="11">
        <f t="shared" si="8"/>
        <v>0.37106077427612999</v>
      </c>
      <c r="W14" s="10">
        <f t="shared" ref="W14:W45" si="21">SQRT(LN(4))*U14</f>
        <v>0.18339836239330623</v>
      </c>
      <c r="X14" s="12">
        <f t="shared" ref="X14:X45" si="22">SQRT(LN(4))*T14</f>
        <v>0.25533993125074278</v>
      </c>
      <c r="Y14" s="10">
        <f t="shared" ref="Y14:Y45" si="23">SQRT(LN(4))*V14</f>
        <v>0.4368906745950677</v>
      </c>
      <c r="Z14" s="13">
        <f t="shared" ref="Z14:Z45" si="24">4*SQRT(PI()/2)*T14</f>
        <v>1.0872037422410092</v>
      </c>
      <c r="AA14" s="14">
        <f t="shared" ref="AA14:AA45" si="25">1.047*2*W14</f>
        <v>0.3840361708515832</v>
      </c>
      <c r="AB14" s="12">
        <f t="shared" ref="AB14:AB45" si="26">1.047*2*X14</f>
        <v>0.53468181603905529</v>
      </c>
      <c r="AC14" s="14">
        <f t="shared" ref="AC14:AC45" si="27">1.047*2*Y14</f>
        <v>0.91484907260207171</v>
      </c>
    </row>
    <row r="15" spans="1:31" ht="13.15" x14ac:dyDescent="0.4">
      <c r="A15" t="s">
        <v>8</v>
      </c>
      <c r="B15">
        <v>2</v>
      </c>
      <c r="C15" t="s">
        <v>2</v>
      </c>
      <c r="D15" t="s">
        <v>11</v>
      </c>
      <c r="E15">
        <v>-0.15799999999999992</v>
      </c>
      <c r="F15">
        <v>-0.10899999999999999</v>
      </c>
      <c r="G15">
        <f t="shared" si="0"/>
        <v>3.6844999999999975E-2</v>
      </c>
      <c r="H15">
        <f t="shared" si="2"/>
        <v>0.19195051445620034</v>
      </c>
      <c r="K15" t="s">
        <v>8</v>
      </c>
      <c r="L15" t="s">
        <v>3</v>
      </c>
      <c r="M15">
        <v>5</v>
      </c>
      <c r="N15" s="4">
        <v>0.17560512267016845</v>
      </c>
      <c r="O15">
        <v>0.36000999999999989</v>
      </c>
      <c r="P15">
        <v>10</v>
      </c>
      <c r="Q15">
        <f t="shared" si="3"/>
        <v>1.1111111111111112</v>
      </c>
      <c r="R15">
        <f t="shared" si="18"/>
        <v>19</v>
      </c>
      <c r="S15">
        <f t="shared" si="5"/>
        <v>1.0139785697898209</v>
      </c>
      <c r="T15" s="10">
        <f t="shared" si="19"/>
        <v>0.14340021616342064</v>
      </c>
      <c r="U15" s="11">
        <f t="shared" si="20"/>
        <v>0.11323167612082573</v>
      </c>
      <c r="V15" s="11">
        <f t="shared" si="8"/>
        <v>0.19853758678979178</v>
      </c>
      <c r="W15" s="10">
        <f t="shared" si="21"/>
        <v>0.13332011033088637</v>
      </c>
      <c r="X15" s="12">
        <f t="shared" si="22"/>
        <v>0.16884085174169702</v>
      </c>
      <c r="Y15" s="10">
        <f t="shared" si="23"/>
        <v>0.23376014453233673</v>
      </c>
      <c r="Z15" s="13">
        <f t="shared" si="24"/>
        <v>0.71890207284685503</v>
      </c>
      <c r="AA15" s="14">
        <f t="shared" si="25"/>
        <v>0.27917231103287604</v>
      </c>
      <c r="AB15" s="12">
        <f t="shared" si="26"/>
        <v>0.35355274354711352</v>
      </c>
      <c r="AC15" s="14">
        <f t="shared" si="27"/>
        <v>0.4894937426507131</v>
      </c>
    </row>
    <row r="16" spans="1:31" ht="13.15" x14ac:dyDescent="0.4">
      <c r="A16" t="s">
        <v>8</v>
      </c>
      <c r="B16">
        <v>2</v>
      </c>
      <c r="C16" t="s">
        <v>2</v>
      </c>
      <c r="D16" t="s">
        <v>11</v>
      </c>
      <c r="E16">
        <v>-0.16799999999999971</v>
      </c>
      <c r="F16">
        <v>-0.18599999999999994</v>
      </c>
      <c r="G16">
        <f t="shared" si="0"/>
        <v>6.2819999999999876E-2</v>
      </c>
      <c r="H16">
        <f t="shared" si="2"/>
        <v>0.25063918289046483</v>
      </c>
      <c r="K16" t="s">
        <v>8</v>
      </c>
      <c r="L16" t="s">
        <v>3</v>
      </c>
      <c r="M16">
        <v>6</v>
      </c>
      <c r="N16" s="4">
        <v>0.1744232624995086</v>
      </c>
      <c r="O16">
        <v>0.3955989999999997</v>
      </c>
      <c r="P16">
        <v>10</v>
      </c>
      <c r="Q16">
        <f t="shared" si="3"/>
        <v>1.1111111111111112</v>
      </c>
      <c r="R16">
        <f t="shared" si="18"/>
        <v>19</v>
      </c>
      <c r="S16">
        <f t="shared" si="5"/>
        <v>1.0139785697898209</v>
      </c>
      <c r="T16" s="10">
        <f t="shared" si="19"/>
        <v>0.15032115927586043</v>
      </c>
      <c r="U16" s="11">
        <f t="shared" si="20"/>
        <v>0.11869659109742078</v>
      </c>
      <c r="V16" s="11">
        <f t="shared" si="8"/>
        <v>0.20811963192623234</v>
      </c>
      <c r="W16" s="10">
        <f t="shared" si="21"/>
        <v>0.13975455599652428</v>
      </c>
      <c r="X16" s="12">
        <f t="shared" si="22"/>
        <v>0.17698963952754307</v>
      </c>
      <c r="Y16" s="10">
        <f t="shared" si="23"/>
        <v>0.24504214051217751</v>
      </c>
      <c r="Z16" s="13">
        <f t="shared" si="24"/>
        <v>0.75359853623236361</v>
      </c>
      <c r="AA16" s="14">
        <f t="shared" si="25"/>
        <v>0.29264604025672181</v>
      </c>
      <c r="AB16" s="12">
        <f t="shared" si="26"/>
        <v>0.37061630517067518</v>
      </c>
      <c r="AC16" s="14">
        <f t="shared" si="27"/>
        <v>0.51311824223249969</v>
      </c>
    </row>
    <row r="17" spans="1:29" ht="13.15" x14ac:dyDescent="0.4">
      <c r="A17" t="s">
        <v>8</v>
      </c>
      <c r="B17">
        <v>2</v>
      </c>
      <c r="C17" t="s">
        <v>2</v>
      </c>
      <c r="D17" t="s">
        <v>11</v>
      </c>
      <c r="E17">
        <v>-6.0000000000000053E-2</v>
      </c>
      <c r="F17">
        <v>-0.21399999999999997</v>
      </c>
      <c r="G17">
        <f t="shared" si="0"/>
        <v>4.9395999999999995E-2</v>
      </c>
      <c r="H17">
        <f t="shared" si="2"/>
        <v>0.22225210910135362</v>
      </c>
      <c r="K17" t="s">
        <v>8</v>
      </c>
      <c r="L17" t="s">
        <v>18</v>
      </c>
      <c r="N17" s="4">
        <v>0.18711425731513565</v>
      </c>
      <c r="O17">
        <v>1.1091159999999991</v>
      </c>
      <c r="P17">
        <v>25</v>
      </c>
      <c r="Q17">
        <f t="shared" si="3"/>
        <v>1.0416666666666667</v>
      </c>
      <c r="R17">
        <f t="shared" si="18"/>
        <v>49</v>
      </c>
      <c r="S17">
        <f t="shared" si="5"/>
        <v>1.005221541749022</v>
      </c>
      <c r="T17" s="10">
        <f t="shared" si="19"/>
        <v>0.15280221628575411</v>
      </c>
      <c r="U17" s="11">
        <f t="shared" si="20"/>
        <v>0.13113657891441902</v>
      </c>
      <c r="V17" s="11">
        <f t="shared" si="8"/>
        <v>0.18401316207588023</v>
      </c>
      <c r="W17" s="10">
        <f t="shared" si="21"/>
        <v>0.15440152233222842</v>
      </c>
      <c r="X17" s="12">
        <f t="shared" si="22"/>
        <v>0.17991086091742417</v>
      </c>
      <c r="Y17" s="10">
        <f t="shared" si="23"/>
        <v>0.21665894130290583</v>
      </c>
      <c r="Z17" s="13">
        <f t="shared" si="24"/>
        <v>0.76603671153630548</v>
      </c>
      <c r="AA17" s="14">
        <f t="shared" si="25"/>
        <v>0.32331678776368628</v>
      </c>
      <c r="AB17" s="12">
        <f t="shared" si="26"/>
        <v>0.37673334276108617</v>
      </c>
      <c r="AC17" s="14">
        <f t="shared" si="27"/>
        <v>0.45368382308828481</v>
      </c>
    </row>
    <row r="18" spans="1:29" ht="13.15" x14ac:dyDescent="0.4">
      <c r="A18" t="s">
        <v>8</v>
      </c>
      <c r="B18">
        <v>2</v>
      </c>
      <c r="C18" t="s">
        <v>2</v>
      </c>
      <c r="D18" t="s">
        <v>11</v>
      </c>
      <c r="E18">
        <v>8.7000000000000188E-2</v>
      </c>
      <c r="F18">
        <v>-0.11299999999999999</v>
      </c>
      <c r="G18">
        <f t="shared" si="0"/>
        <v>2.033800000000003E-2</v>
      </c>
      <c r="H18">
        <f t="shared" si="2"/>
        <v>0.14261135999632019</v>
      </c>
      <c r="K18" t="s">
        <v>8</v>
      </c>
      <c r="L18" t="s">
        <v>2</v>
      </c>
      <c r="M18">
        <v>1</v>
      </c>
      <c r="N18" s="4">
        <v>0.36698539143699671</v>
      </c>
      <c r="O18">
        <v>1.8130610000000007</v>
      </c>
      <c r="P18">
        <v>9</v>
      </c>
      <c r="Q18">
        <f t="shared" si="3"/>
        <v>1.125</v>
      </c>
      <c r="R18">
        <f t="shared" si="18"/>
        <v>17</v>
      </c>
      <c r="S18">
        <f t="shared" si="5"/>
        <v>1.0157374237913075</v>
      </c>
      <c r="T18" s="10">
        <f t="shared" si="19"/>
        <v>0.34192249241594364</v>
      </c>
      <c r="U18" s="11">
        <f t="shared" si="20"/>
        <v>0.2667110056127418</v>
      </c>
      <c r="V18" s="11">
        <f t="shared" si="8"/>
        <v>0.48471475688678972</v>
      </c>
      <c r="W18" s="10">
        <f t="shared" si="21"/>
        <v>0.31402821112362322</v>
      </c>
      <c r="X18" s="12">
        <f t="shared" si="22"/>
        <v>0.40258296949400341</v>
      </c>
      <c r="Y18" s="10">
        <f t="shared" si="23"/>
        <v>0.57070801281965788</v>
      </c>
      <c r="Z18" s="13">
        <f t="shared" si="24"/>
        <v>1.7141451744442162</v>
      </c>
      <c r="AA18" s="14">
        <f t="shared" si="25"/>
        <v>0.65757507409286697</v>
      </c>
      <c r="AB18" s="12">
        <f t="shared" si="26"/>
        <v>0.84300873812044308</v>
      </c>
      <c r="AC18" s="14">
        <f t="shared" si="27"/>
        <v>1.1950625788443636</v>
      </c>
    </row>
    <row r="19" spans="1:29" ht="13.15" x14ac:dyDescent="0.4">
      <c r="A19" t="s">
        <v>8</v>
      </c>
      <c r="B19">
        <v>2</v>
      </c>
      <c r="C19" t="s">
        <v>2</v>
      </c>
      <c r="D19" t="s">
        <v>11</v>
      </c>
      <c r="E19">
        <v>0.14000000000000012</v>
      </c>
      <c r="F19">
        <v>1.6999999999999904E-2</v>
      </c>
      <c r="G19">
        <f t="shared" si="0"/>
        <v>1.9889000000000032E-2</v>
      </c>
      <c r="H19">
        <f t="shared" si="2"/>
        <v>0.14102836594104051</v>
      </c>
      <c r="K19" t="s">
        <v>8</v>
      </c>
      <c r="L19" t="s">
        <v>2</v>
      </c>
      <c r="M19">
        <v>2</v>
      </c>
      <c r="N19" s="4">
        <v>0.20820306805817212</v>
      </c>
      <c r="O19">
        <v>0.61545499999999997</v>
      </c>
      <c r="P19">
        <v>10</v>
      </c>
      <c r="Q19">
        <f t="shared" si="3"/>
        <v>1.1111111111111112</v>
      </c>
      <c r="R19">
        <f t="shared" si="18"/>
        <v>19</v>
      </c>
      <c r="S19">
        <f t="shared" si="5"/>
        <v>1.0139785697898209</v>
      </c>
      <c r="T19" s="10">
        <f t="shared" si="19"/>
        <v>0.18749542535180816</v>
      </c>
      <c r="U19" s="11">
        <f t="shared" si="20"/>
        <v>0.14805013441108034</v>
      </c>
      <c r="V19" s="11">
        <f t="shared" si="8"/>
        <v>0.25958740007094278</v>
      </c>
      <c r="W19" s="10">
        <f t="shared" si="21"/>
        <v>0.17431571209036914</v>
      </c>
      <c r="X19" s="12">
        <f t="shared" si="22"/>
        <v>0.22075899298502094</v>
      </c>
      <c r="Y19" s="10">
        <f t="shared" si="23"/>
        <v>0.30564080656226228</v>
      </c>
      <c r="Z19" s="13">
        <f t="shared" si="24"/>
        <v>0.93996266910161674</v>
      </c>
      <c r="AA19" s="14">
        <f t="shared" si="25"/>
        <v>0.36501710111723296</v>
      </c>
      <c r="AB19" s="12">
        <f t="shared" si="26"/>
        <v>0.4622693313106338</v>
      </c>
      <c r="AC19" s="14">
        <f t="shared" si="27"/>
        <v>0.64001184894137719</v>
      </c>
    </row>
    <row r="20" spans="1:29" ht="13.15" x14ac:dyDescent="0.4">
      <c r="A20" t="s">
        <v>8</v>
      </c>
      <c r="B20">
        <v>2</v>
      </c>
      <c r="C20" t="s">
        <v>2</v>
      </c>
      <c r="D20" t="s">
        <v>11</v>
      </c>
      <c r="E20">
        <v>3.5000000000000142E-2</v>
      </c>
      <c r="F20">
        <v>-3.5000000000000142E-2</v>
      </c>
      <c r="G20">
        <f t="shared" si="0"/>
        <v>2.4500000000000199E-3</v>
      </c>
      <c r="H20">
        <f t="shared" si="2"/>
        <v>4.9497474683058526E-2</v>
      </c>
      <c r="K20" t="s">
        <v>8</v>
      </c>
      <c r="L20" t="s">
        <v>2</v>
      </c>
      <c r="M20">
        <v>3</v>
      </c>
      <c r="N20" s="4">
        <v>0.32338332788521873</v>
      </c>
      <c r="O20">
        <v>1.3544760000000002</v>
      </c>
      <c r="P20">
        <v>10</v>
      </c>
      <c r="Q20">
        <f t="shared" si="3"/>
        <v>1.1111111111111112</v>
      </c>
      <c r="R20">
        <f t="shared" si="18"/>
        <v>19</v>
      </c>
      <c r="S20">
        <f t="shared" si="5"/>
        <v>1.0139785697898209</v>
      </c>
      <c r="T20" s="10">
        <f t="shared" si="19"/>
        <v>0.2781494342335083</v>
      </c>
      <c r="U20" s="11">
        <f t="shared" si="20"/>
        <v>0.21963235128200276</v>
      </c>
      <c r="V20" s="11">
        <f t="shared" si="8"/>
        <v>0.38509786747276381</v>
      </c>
      <c r="W20" s="10">
        <f t="shared" si="21"/>
        <v>0.25859733166806953</v>
      </c>
      <c r="X20" s="12">
        <f t="shared" si="22"/>
        <v>0.32749593162354157</v>
      </c>
      <c r="Y20" s="10">
        <f t="shared" si="23"/>
        <v>0.45341808881176809</v>
      </c>
      <c r="Z20" s="13">
        <f t="shared" si="24"/>
        <v>1.3944344728446556</v>
      </c>
      <c r="AA20" s="14">
        <f t="shared" si="25"/>
        <v>0.54150281251293753</v>
      </c>
      <c r="AB20" s="12">
        <f t="shared" si="26"/>
        <v>0.685776480819696</v>
      </c>
      <c r="AC20" s="14">
        <f t="shared" si="27"/>
        <v>0.94945747797184232</v>
      </c>
    </row>
    <row r="21" spans="1:29" ht="13.15" x14ac:dyDescent="0.4">
      <c r="A21" t="s">
        <v>8</v>
      </c>
      <c r="B21">
        <v>3</v>
      </c>
      <c r="C21" t="s">
        <v>2</v>
      </c>
      <c r="D21" t="s">
        <v>12</v>
      </c>
      <c r="E21">
        <v>0.64999999999999947</v>
      </c>
      <c r="F21">
        <v>0.44399999999999995</v>
      </c>
      <c r="G21">
        <f t="shared" si="0"/>
        <v>0.6196359999999993</v>
      </c>
      <c r="H21">
        <f t="shared" si="2"/>
        <v>0.78716961323465684</v>
      </c>
      <c r="K21" t="s">
        <v>8</v>
      </c>
      <c r="L21" t="s">
        <v>19</v>
      </c>
      <c r="N21" s="4">
        <v>0.29719767180575457</v>
      </c>
      <c r="O21">
        <v>3.7829920000000015</v>
      </c>
      <c r="P21">
        <v>29</v>
      </c>
      <c r="Q21">
        <f t="shared" si="3"/>
        <v>1.0357142857142858</v>
      </c>
      <c r="R21">
        <f t="shared" si="18"/>
        <v>57</v>
      </c>
      <c r="S21">
        <f t="shared" si="5"/>
        <v>1.0044740272525767</v>
      </c>
      <c r="T21" s="10">
        <f t="shared" si="19"/>
        <v>0.26107327045077117</v>
      </c>
      <c r="U21" s="11">
        <f t="shared" si="20"/>
        <v>0.22639698181598922</v>
      </c>
      <c r="V21" s="11">
        <f t="shared" si="8"/>
        <v>0.3096762622446293</v>
      </c>
      <c r="W21" s="10">
        <f t="shared" si="21"/>
        <v>0.26656207545739935</v>
      </c>
      <c r="X21" s="12">
        <f t="shared" si="22"/>
        <v>0.30739028523963108</v>
      </c>
      <c r="Y21" s="10">
        <f t="shared" si="23"/>
        <v>0.36461593490195704</v>
      </c>
      <c r="Z21" s="13">
        <f t="shared" si="24"/>
        <v>1.308827282924578</v>
      </c>
      <c r="AA21" s="14">
        <f t="shared" si="25"/>
        <v>0.5581809860077942</v>
      </c>
      <c r="AB21" s="12">
        <f t="shared" si="26"/>
        <v>0.64367525729178743</v>
      </c>
      <c r="AC21" s="14">
        <f t="shared" si="27"/>
        <v>0.76350576768469802</v>
      </c>
    </row>
    <row r="22" spans="1:29" ht="13.15" x14ac:dyDescent="0.4">
      <c r="A22" t="s">
        <v>8</v>
      </c>
      <c r="B22">
        <v>3</v>
      </c>
      <c r="C22" t="s">
        <v>2</v>
      </c>
      <c r="D22" t="s">
        <v>12</v>
      </c>
      <c r="E22">
        <v>-0.17799999999999994</v>
      </c>
      <c r="F22">
        <v>0.30000000000000004</v>
      </c>
      <c r="G22">
        <f t="shared" si="0"/>
        <v>0.121684</v>
      </c>
      <c r="H22">
        <f t="shared" si="2"/>
        <v>0.34883233795048302</v>
      </c>
      <c r="K22" t="s">
        <v>20</v>
      </c>
      <c r="N22" s="4">
        <v>0.28633134670616839</v>
      </c>
      <c r="O22">
        <v>15.176253000000004</v>
      </c>
      <c r="P22">
        <v>133</v>
      </c>
      <c r="Q22">
        <f t="shared" si="3"/>
        <v>1.0075757575757576</v>
      </c>
      <c r="R22">
        <f t="shared" si="18"/>
        <v>265</v>
      </c>
      <c r="S22">
        <f t="shared" si="5"/>
        <v>1.0009474159476366</v>
      </c>
      <c r="T22" s="10">
        <f t="shared" si="19"/>
        <v>0.23998913383224854</v>
      </c>
      <c r="U22" s="11">
        <f t="shared" si="20"/>
        <v>0.22405009715047006</v>
      </c>
      <c r="V22" s="11">
        <f t="shared" si="8"/>
        <v>0.25859631813062817</v>
      </c>
      <c r="W22" s="10">
        <f t="shared" si="21"/>
        <v>0.26379882993052922</v>
      </c>
      <c r="X22" s="12">
        <f t="shared" si="22"/>
        <v>0.28256561146889703</v>
      </c>
      <c r="Y22" s="10">
        <f t="shared" si="23"/>
        <v>0.30447389675260178</v>
      </c>
      <c r="Z22" s="13">
        <f t="shared" si="24"/>
        <v>1.2031270969362347</v>
      </c>
      <c r="AA22" s="14">
        <f t="shared" si="25"/>
        <v>0.55239474987452819</v>
      </c>
      <c r="AB22" s="12">
        <f t="shared" si="26"/>
        <v>0.5916923904158703</v>
      </c>
      <c r="AC22" s="14">
        <f t="shared" si="27"/>
        <v>0.63756833979994809</v>
      </c>
    </row>
    <row r="23" spans="1:29" ht="13.15" x14ac:dyDescent="0.4">
      <c r="A23" t="s">
        <v>8</v>
      </c>
      <c r="B23">
        <v>3</v>
      </c>
      <c r="C23" t="s">
        <v>2</v>
      </c>
      <c r="D23" t="s">
        <v>12</v>
      </c>
      <c r="E23">
        <v>2.1999999999999353E-2</v>
      </c>
      <c r="F23">
        <v>0.22299999999999986</v>
      </c>
      <c r="G23">
        <f t="shared" si="0"/>
        <v>5.021299999999991E-2</v>
      </c>
      <c r="H23">
        <f t="shared" si="2"/>
        <v>0.22408257406590079</v>
      </c>
      <c r="K23" t="s">
        <v>9</v>
      </c>
      <c r="L23" t="s">
        <v>6</v>
      </c>
      <c r="M23">
        <v>14</v>
      </c>
      <c r="N23" s="4">
        <v>0.49324457564292068</v>
      </c>
      <c r="O23">
        <v>3.0101249999999982</v>
      </c>
      <c r="P23">
        <v>10</v>
      </c>
      <c r="Q23">
        <f t="shared" si="3"/>
        <v>1.1111111111111112</v>
      </c>
      <c r="R23">
        <f t="shared" si="18"/>
        <v>19</v>
      </c>
      <c r="S23">
        <f t="shared" si="5"/>
        <v>1.0139785697898209</v>
      </c>
      <c r="T23" s="10">
        <f t="shared" si="19"/>
        <v>0.41465297836775244</v>
      </c>
      <c r="U23" s="11">
        <f t="shared" si="20"/>
        <v>0.32741827735856549</v>
      </c>
      <c r="V23" s="11">
        <f t="shared" si="8"/>
        <v>0.57408701243877935</v>
      </c>
      <c r="W23" s="10">
        <f t="shared" si="21"/>
        <v>0.38550556131672653</v>
      </c>
      <c r="X23" s="12">
        <f t="shared" si="22"/>
        <v>0.48821657259608403</v>
      </c>
      <c r="Y23" s="10">
        <f t="shared" si="23"/>
        <v>0.67593580224138483</v>
      </c>
      <c r="Z23" s="13">
        <f t="shared" si="24"/>
        <v>2.0787617594731294</v>
      </c>
      <c r="AA23" s="14">
        <f t="shared" si="25"/>
        <v>0.8072486453972253</v>
      </c>
      <c r="AB23" s="12">
        <f t="shared" si="26"/>
        <v>1.0223255030162</v>
      </c>
      <c r="AC23" s="14">
        <f t="shared" si="27"/>
        <v>1.4154095698934597</v>
      </c>
    </row>
    <row r="24" spans="1:29" ht="13.15" x14ac:dyDescent="0.4">
      <c r="A24" t="s">
        <v>8</v>
      </c>
      <c r="B24">
        <v>3</v>
      </c>
      <c r="C24" t="s">
        <v>2</v>
      </c>
      <c r="D24" t="s">
        <v>12</v>
      </c>
      <c r="E24">
        <v>0.23200000000000021</v>
      </c>
      <c r="F24">
        <v>8.999999999999897E-3</v>
      </c>
      <c r="G24">
        <f t="shared" si="0"/>
        <v>5.3905000000000092E-2</v>
      </c>
      <c r="H24">
        <f t="shared" si="2"/>
        <v>0.23217450333746834</v>
      </c>
      <c r="K24" t="s">
        <v>9</v>
      </c>
      <c r="L24" t="s">
        <v>6</v>
      </c>
      <c r="M24">
        <v>15</v>
      </c>
      <c r="N24" s="4">
        <v>0.42190386432744981</v>
      </c>
      <c r="O24">
        <v>2.1590319999999994</v>
      </c>
      <c r="P24">
        <v>10</v>
      </c>
      <c r="Q24">
        <f t="shared" si="3"/>
        <v>1.1111111111111112</v>
      </c>
      <c r="R24">
        <f t="shared" si="18"/>
        <v>19</v>
      </c>
      <c r="S24">
        <f t="shared" si="5"/>
        <v>1.0139785697898209</v>
      </c>
      <c r="T24" s="10">
        <f t="shared" si="19"/>
        <v>0.35117376473811918</v>
      </c>
      <c r="U24" s="11">
        <f t="shared" si="20"/>
        <v>0.27729382182828949</v>
      </c>
      <c r="V24" s="11">
        <f t="shared" si="8"/>
        <v>0.48620004669684136</v>
      </c>
      <c r="W24" s="10">
        <f t="shared" si="21"/>
        <v>0.32648852500224834</v>
      </c>
      <c r="X24" s="12">
        <f t="shared" si="22"/>
        <v>0.4134755102471529</v>
      </c>
      <c r="Y24" s="10">
        <f t="shared" si="23"/>
        <v>0.57245680792835285</v>
      </c>
      <c r="Z24" s="13">
        <f t="shared" si="24"/>
        <v>1.7605241760023689</v>
      </c>
      <c r="AA24" s="14">
        <f t="shared" si="25"/>
        <v>0.683666971354708</v>
      </c>
      <c r="AB24" s="12">
        <f t="shared" si="26"/>
        <v>0.86581771845753808</v>
      </c>
      <c r="AC24" s="14">
        <f t="shared" si="27"/>
        <v>1.1987245558019708</v>
      </c>
    </row>
    <row r="25" spans="1:29" ht="13.15" x14ac:dyDescent="0.4">
      <c r="A25" t="s">
        <v>8</v>
      </c>
      <c r="B25">
        <v>3</v>
      </c>
      <c r="C25" t="s">
        <v>2</v>
      </c>
      <c r="D25" t="s">
        <v>12</v>
      </c>
      <c r="E25">
        <v>0.1379999999999999</v>
      </c>
      <c r="F25">
        <v>-0.21900000000000008</v>
      </c>
      <c r="G25">
        <f t="shared" si="0"/>
        <v>6.7005000000000009E-2</v>
      </c>
      <c r="H25">
        <f t="shared" si="2"/>
        <v>0.25885324027332557</v>
      </c>
      <c r="K25" t="s">
        <v>9</v>
      </c>
      <c r="L25" t="s">
        <v>6</v>
      </c>
      <c r="M25">
        <v>16</v>
      </c>
      <c r="N25" s="4">
        <v>0.37483296172961433</v>
      </c>
      <c r="O25">
        <v>1.6208670000000003</v>
      </c>
      <c r="P25">
        <v>10</v>
      </c>
      <c r="Q25">
        <f t="shared" si="3"/>
        <v>1.1111111111111112</v>
      </c>
      <c r="R25">
        <f t="shared" si="18"/>
        <v>19</v>
      </c>
      <c r="S25">
        <f t="shared" si="5"/>
        <v>1.0139785697898209</v>
      </c>
      <c r="T25" s="10">
        <f t="shared" si="19"/>
        <v>0.30427495999514537</v>
      </c>
      <c r="U25" s="11">
        <f t="shared" si="20"/>
        <v>0.24026158846639259</v>
      </c>
      <c r="V25" s="11">
        <f t="shared" si="8"/>
        <v>0.42126865561452576</v>
      </c>
      <c r="W25" s="10">
        <f t="shared" si="21"/>
        <v>0.28288640228581902</v>
      </c>
      <c r="X25" s="12">
        <f t="shared" si="22"/>
        <v>0.35825638749877925</v>
      </c>
      <c r="Y25" s="10">
        <f t="shared" si="23"/>
        <v>0.49600593729216252</v>
      </c>
      <c r="Z25" s="13">
        <f t="shared" si="24"/>
        <v>1.5254084359720956</v>
      </c>
      <c r="AA25" s="14">
        <f t="shared" si="25"/>
        <v>0.59236412638650493</v>
      </c>
      <c r="AB25" s="12">
        <f t="shared" si="26"/>
        <v>0.75018887542244372</v>
      </c>
      <c r="AC25" s="14">
        <f t="shared" si="27"/>
        <v>1.0386364326897883</v>
      </c>
    </row>
    <row r="26" spans="1:29" ht="13.15" x14ac:dyDescent="0.4">
      <c r="A26" t="s">
        <v>8</v>
      </c>
      <c r="B26">
        <v>3</v>
      </c>
      <c r="C26" t="s">
        <v>2</v>
      </c>
      <c r="D26" t="s">
        <v>12</v>
      </c>
      <c r="E26">
        <v>2.5999999999999801E-2</v>
      </c>
      <c r="F26">
        <v>-0.27100000000000013</v>
      </c>
      <c r="G26">
        <f t="shared" si="0"/>
        <v>7.4117000000000072E-2</v>
      </c>
      <c r="H26">
        <f t="shared" si="2"/>
        <v>0.27224437551582231</v>
      </c>
      <c r="K26" t="s">
        <v>9</v>
      </c>
      <c r="L26" t="s">
        <v>6</v>
      </c>
      <c r="M26">
        <v>17</v>
      </c>
      <c r="N26" s="4">
        <v>0.30619724414334365</v>
      </c>
      <c r="O26">
        <v>1.3812749999999967</v>
      </c>
      <c r="P26">
        <v>10</v>
      </c>
      <c r="Q26">
        <f t="shared" si="3"/>
        <v>1.1111111111111112</v>
      </c>
      <c r="R26">
        <f t="shared" si="18"/>
        <v>19</v>
      </c>
      <c r="S26">
        <f t="shared" si="5"/>
        <v>1.0139785697898209</v>
      </c>
      <c r="T26" s="10">
        <f t="shared" si="19"/>
        <v>0.28088762083387281</v>
      </c>
      <c r="U26" s="11">
        <f t="shared" si="20"/>
        <v>0.22179447813638295</v>
      </c>
      <c r="V26" s="11">
        <f t="shared" si="8"/>
        <v>0.38888888658250476</v>
      </c>
      <c r="W26" s="10">
        <f t="shared" si="21"/>
        <v>0.26114304149636658</v>
      </c>
      <c r="X26" s="12">
        <f t="shared" si="22"/>
        <v>0.3307198999703283</v>
      </c>
      <c r="Y26" s="10">
        <f t="shared" si="23"/>
        <v>0.45788167270712482</v>
      </c>
      <c r="Z26" s="13">
        <f t="shared" si="24"/>
        <v>1.4081617047520343</v>
      </c>
      <c r="AA26" s="14">
        <f t="shared" si="25"/>
        <v>0.54683352889339154</v>
      </c>
      <c r="AB26" s="12">
        <f t="shared" si="26"/>
        <v>0.69252747053786745</v>
      </c>
      <c r="AC26" s="14">
        <f t="shared" si="27"/>
        <v>0.95880422264871934</v>
      </c>
    </row>
    <row r="27" spans="1:29" ht="13.15" x14ac:dyDescent="0.4">
      <c r="A27" t="s">
        <v>8</v>
      </c>
      <c r="B27">
        <v>3</v>
      </c>
      <c r="C27" t="s">
        <v>2</v>
      </c>
      <c r="D27" t="s">
        <v>12</v>
      </c>
      <c r="E27">
        <v>-7.2000000000000064E-2</v>
      </c>
      <c r="F27">
        <v>-0.24</v>
      </c>
      <c r="G27">
        <f t="shared" si="0"/>
        <v>6.2784000000000006E-2</v>
      </c>
      <c r="H27">
        <f t="shared" si="2"/>
        <v>0.25056735621385323</v>
      </c>
      <c r="K27" t="s">
        <v>9</v>
      </c>
      <c r="L27" t="s">
        <v>15</v>
      </c>
      <c r="N27" s="4">
        <v>0.39904466146083217</v>
      </c>
      <c r="O27">
        <v>8.1712989999999941</v>
      </c>
      <c r="P27">
        <v>40</v>
      </c>
      <c r="Q27">
        <f t="shared" si="3"/>
        <v>1.0256410256410255</v>
      </c>
      <c r="R27">
        <f t="shared" si="18"/>
        <v>79</v>
      </c>
      <c r="S27">
        <f t="shared" si="5"/>
        <v>1.0032101820539403</v>
      </c>
      <c r="T27" s="10">
        <f t="shared" si="19"/>
        <v>0.32470590090124896</v>
      </c>
      <c r="U27" s="11">
        <f t="shared" si="20"/>
        <v>0.28732334352606775</v>
      </c>
      <c r="V27" s="11">
        <f t="shared" si="8"/>
        <v>0.37444571953870814</v>
      </c>
      <c r="W27" s="10">
        <f t="shared" si="21"/>
        <v>0.33829738437024892</v>
      </c>
      <c r="X27" s="12">
        <f t="shared" si="22"/>
        <v>0.382311982091047</v>
      </c>
      <c r="Y27" s="10">
        <f t="shared" si="23"/>
        <v>0.44087614307289347</v>
      </c>
      <c r="Z27" s="13">
        <f t="shared" si="24"/>
        <v>1.6278339842772045</v>
      </c>
      <c r="AA27" s="14">
        <f t="shared" si="25"/>
        <v>0.70839472287130123</v>
      </c>
      <c r="AB27" s="12">
        <f t="shared" si="26"/>
        <v>0.80056129049865232</v>
      </c>
      <c r="AC27" s="14">
        <f t="shared" si="27"/>
        <v>0.92319464359463888</v>
      </c>
    </row>
    <row r="28" spans="1:29" ht="13.15" x14ac:dyDescent="0.4">
      <c r="A28" t="s">
        <v>8</v>
      </c>
      <c r="B28">
        <v>3</v>
      </c>
      <c r="C28" t="s">
        <v>2</v>
      </c>
      <c r="D28" t="s">
        <v>12</v>
      </c>
      <c r="E28">
        <v>-0.11800000000000033</v>
      </c>
      <c r="F28">
        <v>-1.2000000000000011E-2</v>
      </c>
      <c r="G28">
        <f t="shared" si="0"/>
        <v>1.4068000000000077E-2</v>
      </c>
      <c r="H28">
        <f t="shared" si="2"/>
        <v>0.11860860002546222</v>
      </c>
      <c r="K28" t="s">
        <v>9</v>
      </c>
      <c r="L28" t="s">
        <v>5</v>
      </c>
      <c r="M28">
        <v>10</v>
      </c>
      <c r="N28" s="4">
        <v>0.31239864200801504</v>
      </c>
      <c r="O28">
        <v>1.2938799999999999</v>
      </c>
      <c r="P28">
        <v>10</v>
      </c>
      <c r="Q28">
        <f t="shared" si="3"/>
        <v>1.1111111111111112</v>
      </c>
      <c r="R28">
        <f t="shared" si="18"/>
        <v>19</v>
      </c>
      <c r="S28">
        <f t="shared" si="5"/>
        <v>1.0139785697898209</v>
      </c>
      <c r="T28" s="10">
        <f t="shared" si="19"/>
        <v>0.27185637634258242</v>
      </c>
      <c r="U28" s="11">
        <f t="shared" si="20"/>
        <v>0.21466322702278362</v>
      </c>
      <c r="V28" s="11">
        <f t="shared" si="8"/>
        <v>0.37638512937082791</v>
      </c>
      <c r="W28" s="10">
        <f t="shared" si="21"/>
        <v>0.25274663496214012</v>
      </c>
      <c r="X28" s="12">
        <f t="shared" si="22"/>
        <v>0.32008642219049532</v>
      </c>
      <c r="Y28" s="10">
        <f t="shared" si="23"/>
        <v>0.44315962364699635</v>
      </c>
      <c r="Z28" s="13">
        <f t="shared" si="24"/>
        <v>1.3628857591580865</v>
      </c>
      <c r="AA28" s="14">
        <f t="shared" si="25"/>
        <v>0.52925145361072135</v>
      </c>
      <c r="AB28" s="12">
        <f t="shared" si="26"/>
        <v>0.67026096806689717</v>
      </c>
      <c r="AC28" s="14">
        <f t="shared" si="27"/>
        <v>0.92797625191681032</v>
      </c>
    </row>
    <row r="29" spans="1:29" ht="13.15" x14ac:dyDescent="0.4">
      <c r="A29" t="s">
        <v>8</v>
      </c>
      <c r="B29">
        <v>3</v>
      </c>
      <c r="C29" t="s">
        <v>2</v>
      </c>
      <c r="D29" t="s">
        <v>12</v>
      </c>
      <c r="E29">
        <v>-0.27200000000000024</v>
      </c>
      <c r="F29">
        <v>-6.800000000000006E-2</v>
      </c>
      <c r="G29">
        <f t="shared" si="0"/>
        <v>7.8608000000000136E-2</v>
      </c>
      <c r="H29">
        <f t="shared" si="2"/>
        <v>0.28037118254200116</v>
      </c>
      <c r="K29" t="s">
        <v>9</v>
      </c>
      <c r="L29" t="s">
        <v>5</v>
      </c>
      <c r="M29">
        <v>11</v>
      </c>
      <c r="N29" s="4">
        <v>0.25654042626868212</v>
      </c>
      <c r="O29">
        <v>0.68801300000000032</v>
      </c>
      <c r="P29">
        <v>9</v>
      </c>
      <c r="Q29">
        <f t="shared" si="3"/>
        <v>1.125</v>
      </c>
      <c r="R29">
        <f t="shared" si="18"/>
        <v>17</v>
      </c>
      <c r="S29">
        <f t="shared" si="5"/>
        <v>1.0157374237913075</v>
      </c>
      <c r="T29" s="10">
        <f t="shared" si="19"/>
        <v>0.21062978512171873</v>
      </c>
      <c r="U29" s="11">
        <f t="shared" si="20"/>
        <v>0.16429829288174025</v>
      </c>
      <c r="V29" s="11">
        <f t="shared" si="8"/>
        <v>0.29859212936536844</v>
      </c>
      <c r="W29" s="10">
        <f t="shared" si="21"/>
        <v>0.19344645672114383</v>
      </c>
      <c r="X29" s="12">
        <f t="shared" si="22"/>
        <v>0.24799762004259243</v>
      </c>
      <c r="Y29" s="10">
        <f t="shared" si="23"/>
        <v>0.35156536575902197</v>
      </c>
      <c r="Z29" s="13">
        <f t="shared" si="24"/>
        <v>1.0559411497311042</v>
      </c>
      <c r="AA29" s="14">
        <f t="shared" si="25"/>
        <v>0.40507688037407513</v>
      </c>
      <c r="AB29" s="12">
        <f t="shared" si="26"/>
        <v>0.51930701636918852</v>
      </c>
      <c r="AC29" s="14">
        <f t="shared" si="27"/>
        <v>0.73617787589939199</v>
      </c>
    </row>
    <row r="30" spans="1:29" ht="13.15" x14ac:dyDescent="0.4">
      <c r="A30" t="s">
        <v>8</v>
      </c>
      <c r="B30">
        <v>3</v>
      </c>
      <c r="C30" t="s">
        <v>2</v>
      </c>
      <c r="D30" t="s">
        <v>12</v>
      </c>
      <c r="E30">
        <v>-0.4300000000000006</v>
      </c>
      <c r="F30">
        <v>-0.16600000000000015</v>
      </c>
      <c r="G30">
        <f t="shared" si="0"/>
        <v>0.21245600000000056</v>
      </c>
      <c r="H30">
        <f t="shared" si="2"/>
        <v>0.46092949569321395</v>
      </c>
      <c r="K30" t="s">
        <v>9</v>
      </c>
      <c r="L30" t="s">
        <v>5</v>
      </c>
      <c r="M30">
        <v>12</v>
      </c>
      <c r="N30" s="4">
        <v>0.20671569450094651</v>
      </c>
      <c r="O30">
        <v>0.49093199999999898</v>
      </c>
      <c r="P30">
        <v>10</v>
      </c>
      <c r="Q30">
        <f t="shared" si="3"/>
        <v>1.1111111111111112</v>
      </c>
      <c r="R30">
        <f t="shared" si="18"/>
        <v>19</v>
      </c>
      <c r="S30">
        <f t="shared" si="5"/>
        <v>1.0139785697898209</v>
      </c>
      <c r="T30" s="10">
        <f t="shared" si="19"/>
        <v>0.16745695678522682</v>
      </c>
      <c r="U30" s="11">
        <f t="shared" si="20"/>
        <v>0.13222735922012305</v>
      </c>
      <c r="V30" s="11">
        <f t="shared" si="8"/>
        <v>0.23184414208562465</v>
      </c>
      <c r="W30" s="10">
        <f t="shared" si="21"/>
        <v>0.15568581799652684</v>
      </c>
      <c r="X30" s="12">
        <f t="shared" si="22"/>
        <v>0.19716549925886678</v>
      </c>
      <c r="Y30" s="10">
        <f t="shared" si="23"/>
        <v>0.27297561655311625</v>
      </c>
      <c r="Z30" s="13">
        <f t="shared" si="24"/>
        <v>0.83950468532302214</v>
      </c>
      <c r="AA30" s="14">
        <f t="shared" si="25"/>
        <v>0.3260061028847272</v>
      </c>
      <c r="AB30" s="12">
        <f t="shared" si="26"/>
        <v>0.41286455544806699</v>
      </c>
      <c r="AC30" s="14">
        <f t="shared" si="27"/>
        <v>0.57161094106222543</v>
      </c>
    </row>
    <row r="31" spans="1:29" ht="13.15" x14ac:dyDescent="0.4">
      <c r="A31" t="s">
        <v>8</v>
      </c>
      <c r="B31">
        <v>4</v>
      </c>
      <c r="C31" t="s">
        <v>3</v>
      </c>
      <c r="D31" t="s">
        <v>11</v>
      </c>
      <c r="E31">
        <v>0.17500000000000004</v>
      </c>
      <c r="F31">
        <v>0.26699999999999946</v>
      </c>
      <c r="G31">
        <f t="shared" si="0"/>
        <v>0.10191399999999973</v>
      </c>
      <c r="H31">
        <f t="shared" si="2"/>
        <v>0.31923972183924687</v>
      </c>
      <c r="K31" t="s">
        <v>9</v>
      </c>
      <c r="L31" t="s">
        <v>5</v>
      </c>
      <c r="M31">
        <v>13</v>
      </c>
      <c r="N31" s="4">
        <v>0.36912736993878154</v>
      </c>
      <c r="O31">
        <v>1.5827899999999995</v>
      </c>
      <c r="P31">
        <v>10</v>
      </c>
      <c r="Q31">
        <f t="shared" si="3"/>
        <v>1.1111111111111112</v>
      </c>
      <c r="R31">
        <f t="shared" si="18"/>
        <v>19</v>
      </c>
      <c r="S31">
        <f t="shared" si="5"/>
        <v>1.0139785697898209</v>
      </c>
      <c r="T31" s="10">
        <f t="shared" si="19"/>
        <v>0.30067974461353919</v>
      </c>
      <c r="U31" s="11">
        <f t="shared" si="20"/>
        <v>0.23742273456110483</v>
      </c>
      <c r="V31" s="11">
        <f t="shared" si="8"/>
        <v>0.41629108023179284</v>
      </c>
      <c r="W31" s="10">
        <f t="shared" si="21"/>
        <v>0.279543907245276</v>
      </c>
      <c r="X31" s="12">
        <f t="shared" si="22"/>
        <v>0.35402334487537435</v>
      </c>
      <c r="Y31" s="10">
        <f t="shared" si="23"/>
        <v>0.4901452901487065</v>
      </c>
      <c r="Z31" s="13">
        <f t="shared" si="24"/>
        <v>1.507384698914251</v>
      </c>
      <c r="AA31" s="14">
        <f t="shared" si="25"/>
        <v>0.58536494177160792</v>
      </c>
      <c r="AB31" s="12">
        <f t="shared" si="26"/>
        <v>0.74132488416903386</v>
      </c>
      <c r="AC31" s="14">
        <f t="shared" si="27"/>
        <v>1.0263642375713913</v>
      </c>
    </row>
    <row r="32" spans="1:29" ht="13.15" x14ac:dyDescent="0.4">
      <c r="A32" t="s">
        <v>8</v>
      </c>
      <c r="B32">
        <v>4</v>
      </c>
      <c r="C32" t="s">
        <v>3</v>
      </c>
      <c r="D32" t="s">
        <v>11</v>
      </c>
      <c r="E32">
        <v>-0.14699999999999991</v>
      </c>
      <c r="F32">
        <v>0.19999999999999929</v>
      </c>
      <c r="G32">
        <f t="shared" si="0"/>
        <v>6.1608999999999692E-2</v>
      </c>
      <c r="H32">
        <f t="shared" si="2"/>
        <v>0.24821160327430242</v>
      </c>
      <c r="K32" t="s">
        <v>9</v>
      </c>
      <c r="L32" t="s">
        <v>16</v>
      </c>
      <c r="N32" s="4">
        <v>0.28695592053578389</v>
      </c>
      <c r="O32">
        <v>4.0556149999999986</v>
      </c>
      <c r="P32">
        <v>39</v>
      </c>
      <c r="Q32">
        <f t="shared" si="3"/>
        <v>1.0263157894736843</v>
      </c>
      <c r="R32">
        <f t="shared" si="18"/>
        <v>77</v>
      </c>
      <c r="S32">
        <f t="shared" si="5"/>
        <v>1.0032947947291553</v>
      </c>
      <c r="T32" s="10">
        <f t="shared" si="19"/>
        <v>0.23176621229497196</v>
      </c>
      <c r="U32" s="11">
        <f t="shared" si="20"/>
        <v>0.20477964083797734</v>
      </c>
      <c r="V32" s="11">
        <f t="shared" si="8"/>
        <v>0.2678090030293363</v>
      </c>
      <c r="W32" s="10">
        <f t="shared" si="21"/>
        <v>0.24110960152975372</v>
      </c>
      <c r="X32" s="12">
        <f t="shared" si="22"/>
        <v>0.27288386123654923</v>
      </c>
      <c r="Y32" s="10">
        <f t="shared" si="23"/>
        <v>0.31532100428661769</v>
      </c>
      <c r="Z32" s="13">
        <f t="shared" si="24"/>
        <v>1.1619034816854155</v>
      </c>
      <c r="AA32" s="14">
        <f t="shared" si="25"/>
        <v>0.50488350560330431</v>
      </c>
      <c r="AB32" s="12">
        <f t="shared" si="26"/>
        <v>0.5714188054293341</v>
      </c>
      <c r="AC32" s="14">
        <f t="shared" si="27"/>
        <v>0.66028218297617736</v>
      </c>
    </row>
    <row r="33" spans="1:29" ht="13.15" x14ac:dyDescent="0.4">
      <c r="A33" t="s">
        <v>8</v>
      </c>
      <c r="B33">
        <v>4</v>
      </c>
      <c r="C33" t="s">
        <v>3</v>
      </c>
      <c r="D33" t="s">
        <v>11</v>
      </c>
      <c r="E33">
        <v>-0.10899999999999999</v>
      </c>
      <c r="F33">
        <v>1.3999999999999346E-2</v>
      </c>
      <c r="G33">
        <f t="shared" si="0"/>
        <v>1.2076999999999978E-2</v>
      </c>
      <c r="H33">
        <f t="shared" si="2"/>
        <v>0.10989540481748988</v>
      </c>
      <c r="K33" t="s">
        <v>9</v>
      </c>
      <c r="L33" t="s">
        <v>4</v>
      </c>
      <c r="M33">
        <v>7</v>
      </c>
      <c r="N33" s="4">
        <v>0.13140018420049424</v>
      </c>
      <c r="O33">
        <v>0.11064200000000007</v>
      </c>
      <c r="P33">
        <v>5</v>
      </c>
      <c r="Q33">
        <f t="shared" si="3"/>
        <v>1.25</v>
      </c>
      <c r="R33">
        <f t="shared" si="18"/>
        <v>9</v>
      </c>
      <c r="S33">
        <f t="shared" si="5"/>
        <v>1.03166095277304</v>
      </c>
      <c r="T33" s="10">
        <f t="shared" si="19"/>
        <v>0.12132547732072368</v>
      </c>
      <c r="U33" s="11">
        <f t="shared" si="20"/>
        <v>8.7142241122312558E-2</v>
      </c>
      <c r="V33" s="11">
        <f t="shared" si="8"/>
        <v>0.20758981712174079</v>
      </c>
      <c r="W33" s="10">
        <f t="shared" si="21"/>
        <v>0.10260214808187094</v>
      </c>
      <c r="X33" s="12">
        <f t="shared" si="22"/>
        <v>0.14284983298389398</v>
      </c>
      <c r="Y33" s="10">
        <f t="shared" si="23"/>
        <v>0.24441833125129209</v>
      </c>
      <c r="Z33" s="13">
        <f t="shared" si="24"/>
        <v>0.60823574377045631</v>
      </c>
      <c r="AA33" s="14">
        <f t="shared" si="25"/>
        <v>0.21484889808343774</v>
      </c>
      <c r="AB33" s="12">
        <f t="shared" si="26"/>
        <v>0.29912755026827398</v>
      </c>
      <c r="AC33" s="14">
        <f t="shared" si="27"/>
        <v>0.51181198564020558</v>
      </c>
    </row>
    <row r="34" spans="1:29" ht="13.15" x14ac:dyDescent="0.4">
      <c r="A34" t="s">
        <v>8</v>
      </c>
      <c r="B34">
        <v>4</v>
      </c>
      <c r="C34" t="s">
        <v>3</v>
      </c>
      <c r="D34" t="s">
        <v>11</v>
      </c>
      <c r="E34">
        <v>-2.4999999999999911E-2</v>
      </c>
      <c r="F34">
        <v>-8.4000000000000519E-2</v>
      </c>
      <c r="G34">
        <f t="shared" si="0"/>
        <v>7.6810000000000827E-3</v>
      </c>
      <c r="H34">
        <f t="shared" si="2"/>
        <v>8.7641314458422423E-2</v>
      </c>
      <c r="K34" t="s">
        <v>9</v>
      </c>
      <c r="L34" t="s">
        <v>4</v>
      </c>
      <c r="M34">
        <v>8</v>
      </c>
      <c r="N34" s="4">
        <v>0.15942587021374519</v>
      </c>
      <c r="O34">
        <v>0.14317300000000033</v>
      </c>
      <c r="P34">
        <v>5</v>
      </c>
      <c r="Q34">
        <f t="shared" si="3"/>
        <v>1.25</v>
      </c>
      <c r="R34">
        <f t="shared" si="18"/>
        <v>9</v>
      </c>
      <c r="S34">
        <f t="shared" si="5"/>
        <v>1.03166095277304</v>
      </c>
      <c r="T34" s="10">
        <f t="shared" si="19"/>
        <v>0.13801381546731392</v>
      </c>
      <c r="U34" s="11">
        <f t="shared" si="20"/>
        <v>9.9128669849532988E-2</v>
      </c>
      <c r="V34" s="11">
        <f t="shared" si="8"/>
        <v>0.23614382853319804</v>
      </c>
      <c r="W34" s="10">
        <f t="shared" si="21"/>
        <v>0.11671508939946769</v>
      </c>
      <c r="X34" s="12">
        <f t="shared" si="22"/>
        <v>0.16249884957681665</v>
      </c>
      <c r="Y34" s="10">
        <f t="shared" si="23"/>
        <v>0.27803811047016308</v>
      </c>
      <c r="Z34" s="13">
        <f t="shared" si="24"/>
        <v>0.69189866428014868</v>
      </c>
      <c r="AA34" s="14">
        <f t="shared" si="25"/>
        <v>0.24440139720248533</v>
      </c>
      <c r="AB34" s="12">
        <f t="shared" si="26"/>
        <v>0.34027259101385404</v>
      </c>
      <c r="AC34" s="14">
        <f t="shared" si="27"/>
        <v>0.58221180332452149</v>
      </c>
    </row>
    <row r="35" spans="1:29" ht="13.15" x14ac:dyDescent="0.4">
      <c r="A35" t="s">
        <v>8</v>
      </c>
      <c r="B35">
        <v>4</v>
      </c>
      <c r="C35" t="s">
        <v>3</v>
      </c>
      <c r="D35" t="s">
        <v>11</v>
      </c>
      <c r="E35">
        <v>0.10499999999999998</v>
      </c>
      <c r="F35">
        <v>-0.39900000000000002</v>
      </c>
      <c r="G35">
        <f t="shared" si="0"/>
        <v>0.17022600000000002</v>
      </c>
      <c r="H35">
        <f t="shared" si="2"/>
        <v>0.41258453679215851</v>
      </c>
      <c r="K35" t="s">
        <v>9</v>
      </c>
      <c r="L35" t="s">
        <v>4</v>
      </c>
      <c r="M35">
        <v>9</v>
      </c>
      <c r="N35" s="4">
        <v>0.20482961019168031</v>
      </c>
      <c r="O35">
        <v>0.23579599999999973</v>
      </c>
      <c r="P35">
        <v>5</v>
      </c>
      <c r="Q35">
        <f t="shared" si="3"/>
        <v>1.25</v>
      </c>
      <c r="R35">
        <f t="shared" si="18"/>
        <v>9</v>
      </c>
      <c r="S35">
        <f t="shared" si="5"/>
        <v>1.03166095277304</v>
      </c>
      <c r="T35" s="10">
        <f t="shared" si="19"/>
        <v>0.17711698736530421</v>
      </c>
      <c r="U35" s="11">
        <f t="shared" si="20"/>
        <v>0.12721459301614113</v>
      </c>
      <c r="V35" s="11">
        <f t="shared" si="8"/>
        <v>0.30304997621498631</v>
      </c>
      <c r="W35" s="10">
        <f t="shared" si="21"/>
        <v>0.14978373682743168</v>
      </c>
      <c r="X35" s="12">
        <f t="shared" si="22"/>
        <v>0.20853931608165588</v>
      </c>
      <c r="Y35" s="10">
        <f t="shared" si="23"/>
        <v>0.3568140793186011</v>
      </c>
      <c r="Z35" s="13">
        <f t="shared" si="24"/>
        <v>0.88793289689466626</v>
      </c>
      <c r="AA35" s="14">
        <f t="shared" si="25"/>
        <v>0.31364714491664192</v>
      </c>
      <c r="AB35" s="12">
        <f t="shared" si="26"/>
        <v>0.43668132787498737</v>
      </c>
      <c r="AC35" s="14">
        <f t="shared" si="27"/>
        <v>0.74716868209315068</v>
      </c>
    </row>
    <row r="36" spans="1:29" ht="13.15" x14ac:dyDescent="0.4">
      <c r="A36" t="s">
        <v>8</v>
      </c>
      <c r="B36">
        <v>5</v>
      </c>
      <c r="C36" t="s">
        <v>3</v>
      </c>
      <c r="D36" t="s">
        <v>11</v>
      </c>
      <c r="E36">
        <v>-0.27800000000000002</v>
      </c>
      <c r="F36">
        <v>2.8999999999999915E-2</v>
      </c>
      <c r="G36">
        <f t="shared" si="0"/>
        <v>7.8125000000000014E-2</v>
      </c>
      <c r="H36">
        <f t="shared" si="2"/>
        <v>0.27950849718747373</v>
      </c>
      <c r="K36" t="s">
        <v>9</v>
      </c>
      <c r="L36" t="s">
        <v>17</v>
      </c>
      <c r="N36" s="4">
        <v>0.16521855486863987</v>
      </c>
      <c r="O36">
        <v>0.48961100000000018</v>
      </c>
      <c r="P36">
        <v>15</v>
      </c>
      <c r="Q36">
        <f t="shared" si="3"/>
        <v>1.0714285714285714</v>
      </c>
      <c r="R36">
        <f t="shared" si="18"/>
        <v>29</v>
      </c>
      <c r="S36">
        <f t="shared" si="5"/>
        <v>1.0089666378358868</v>
      </c>
      <c r="T36" s="10">
        <f t="shared" si="19"/>
        <v>0.13342074882145807</v>
      </c>
      <c r="U36" s="11">
        <f t="shared" si="20"/>
        <v>0.10980754609026752</v>
      </c>
      <c r="V36" s="11">
        <f t="shared" si="8"/>
        <v>0.17159363217659981</v>
      </c>
      <c r="W36" s="10">
        <f t="shared" si="21"/>
        <v>0.12928850531451092</v>
      </c>
      <c r="X36" s="12">
        <f t="shared" si="22"/>
        <v>0.15709092687390444</v>
      </c>
      <c r="Y36" s="10">
        <f t="shared" si="23"/>
        <v>0.20203606232456248</v>
      </c>
      <c r="Z36" s="13">
        <f t="shared" si="24"/>
        <v>0.66887244283661507</v>
      </c>
      <c r="AA36" s="14">
        <f t="shared" si="25"/>
        <v>0.27073013012858582</v>
      </c>
      <c r="AB36" s="12">
        <f t="shared" si="26"/>
        <v>0.32894840087395588</v>
      </c>
      <c r="AC36" s="14">
        <f t="shared" si="27"/>
        <v>0.4230635145076338</v>
      </c>
    </row>
    <row r="37" spans="1:29" ht="13.15" x14ac:dyDescent="0.4">
      <c r="A37" t="s">
        <v>8</v>
      </c>
      <c r="B37">
        <v>5</v>
      </c>
      <c r="C37" t="s">
        <v>3</v>
      </c>
      <c r="D37" t="s">
        <v>11</v>
      </c>
      <c r="E37">
        <v>-0.11699999999999999</v>
      </c>
      <c r="F37">
        <v>8.0999999999999517E-2</v>
      </c>
      <c r="G37">
        <f t="shared" si="0"/>
        <v>2.0249999999999921E-2</v>
      </c>
      <c r="H37">
        <f t="shared" si="2"/>
        <v>0.1423024947075768</v>
      </c>
      <c r="K37" t="s">
        <v>9</v>
      </c>
      <c r="L37" t="s">
        <v>3</v>
      </c>
      <c r="M37">
        <v>4</v>
      </c>
      <c r="N37" s="4">
        <v>0.17740360808607322</v>
      </c>
      <c r="O37">
        <v>0.17974500000000004</v>
      </c>
      <c r="P37">
        <v>5</v>
      </c>
      <c r="Q37">
        <f t="shared" si="3"/>
        <v>1.25</v>
      </c>
      <c r="R37">
        <f t="shared" si="18"/>
        <v>9</v>
      </c>
      <c r="S37">
        <f t="shared" si="5"/>
        <v>1.03166095277304</v>
      </c>
      <c r="T37" s="10">
        <f t="shared" si="19"/>
        <v>0.15463949009058428</v>
      </c>
      <c r="U37" s="11">
        <f t="shared" si="20"/>
        <v>0.1110700903890314</v>
      </c>
      <c r="V37" s="11">
        <f t="shared" si="8"/>
        <v>0.26459062166178965</v>
      </c>
      <c r="W37" s="10">
        <f t="shared" si="21"/>
        <v>0.13077503762574527</v>
      </c>
      <c r="X37" s="12">
        <f t="shared" si="22"/>
        <v>0.18207408550933635</v>
      </c>
      <c r="Y37" s="10">
        <f t="shared" si="23"/>
        <v>0.3115316498081912</v>
      </c>
      <c r="Z37" s="13">
        <f t="shared" si="24"/>
        <v>0.7752474364711579</v>
      </c>
      <c r="AA37" s="14">
        <f t="shared" si="25"/>
        <v>0.27384292878831057</v>
      </c>
      <c r="AB37" s="12">
        <f t="shared" si="26"/>
        <v>0.3812631350565503</v>
      </c>
      <c r="AC37" s="14">
        <f t="shared" si="27"/>
        <v>0.6523472746983523</v>
      </c>
    </row>
    <row r="38" spans="1:29" ht="13.15" x14ac:dyDescent="0.4">
      <c r="A38" t="s">
        <v>8</v>
      </c>
      <c r="B38">
        <v>5</v>
      </c>
      <c r="C38" t="s">
        <v>3</v>
      </c>
      <c r="D38" t="s">
        <v>11</v>
      </c>
      <c r="E38">
        <v>0.10400000000000009</v>
      </c>
      <c r="F38">
        <v>0.17199999999999971</v>
      </c>
      <c r="G38">
        <f t="shared" si="0"/>
        <v>4.0399999999999922E-2</v>
      </c>
      <c r="H38">
        <f t="shared" si="2"/>
        <v>0.20099751242241762</v>
      </c>
      <c r="K38" t="s">
        <v>9</v>
      </c>
      <c r="L38" t="s">
        <v>3</v>
      </c>
      <c r="M38">
        <v>5</v>
      </c>
      <c r="N38" s="4">
        <v>0.23037414841927842</v>
      </c>
      <c r="O38">
        <v>0.64036399999999971</v>
      </c>
      <c r="P38">
        <v>10</v>
      </c>
      <c r="Q38">
        <f t="shared" si="3"/>
        <v>1.1111111111111112</v>
      </c>
      <c r="R38">
        <f t="shared" si="18"/>
        <v>19</v>
      </c>
      <c r="S38">
        <f t="shared" si="5"/>
        <v>1.0139785697898209</v>
      </c>
      <c r="T38" s="10">
        <f t="shared" si="19"/>
        <v>0.19125199681166499</v>
      </c>
      <c r="U38" s="11">
        <f t="shared" si="20"/>
        <v>0.15101639829998897</v>
      </c>
      <c r="V38" s="11">
        <f t="shared" si="8"/>
        <v>0.26478837292996155</v>
      </c>
      <c r="W38" s="10">
        <f t="shared" si="21"/>
        <v>0.17780822092259591</v>
      </c>
      <c r="X38" s="12">
        <f t="shared" si="22"/>
        <v>0.22518201787215197</v>
      </c>
      <c r="Y38" s="10">
        <f t="shared" si="23"/>
        <v>0.31176448413330193</v>
      </c>
      <c r="Z38" s="13">
        <f t="shared" si="24"/>
        <v>0.95879532557551472</v>
      </c>
      <c r="AA38" s="14">
        <f t="shared" si="25"/>
        <v>0.37233041461191579</v>
      </c>
      <c r="AB38" s="12">
        <f t="shared" si="26"/>
        <v>0.4715311454242862</v>
      </c>
      <c r="AC38" s="14">
        <f t="shared" si="27"/>
        <v>0.65283482977513418</v>
      </c>
    </row>
    <row r="39" spans="1:29" ht="13.15" x14ac:dyDescent="0.4">
      <c r="A39" t="s">
        <v>8</v>
      </c>
      <c r="B39">
        <v>5</v>
      </c>
      <c r="C39" t="s">
        <v>3</v>
      </c>
      <c r="D39" t="s">
        <v>11</v>
      </c>
      <c r="E39">
        <v>0.18800000000000017</v>
      </c>
      <c r="F39">
        <v>0.10199999999999942</v>
      </c>
      <c r="G39">
        <f t="shared" si="0"/>
        <v>4.5747999999999941E-2</v>
      </c>
      <c r="H39">
        <f t="shared" si="2"/>
        <v>0.21388782106515541</v>
      </c>
      <c r="K39" t="s">
        <v>9</v>
      </c>
      <c r="L39" t="s">
        <v>3</v>
      </c>
      <c r="M39">
        <v>6</v>
      </c>
      <c r="N39" s="4">
        <v>0.17707623559989599</v>
      </c>
      <c r="O39">
        <v>0.35396800000000006</v>
      </c>
      <c r="P39">
        <v>10</v>
      </c>
      <c r="Q39">
        <f t="shared" si="3"/>
        <v>1.1111111111111112</v>
      </c>
      <c r="R39">
        <f t="shared" si="18"/>
        <v>19</v>
      </c>
      <c r="S39">
        <f t="shared" si="5"/>
        <v>1.0139785697898209</v>
      </c>
      <c r="T39" s="10">
        <f t="shared" si="19"/>
        <v>0.14219179111253732</v>
      </c>
      <c r="U39" s="11">
        <f t="shared" si="20"/>
        <v>0.11227747955377194</v>
      </c>
      <c r="V39" s="11">
        <f t="shared" si="8"/>
        <v>0.19686452241208341</v>
      </c>
      <c r="W39" s="10">
        <f t="shared" si="21"/>
        <v>0.13219662972938737</v>
      </c>
      <c r="X39" s="12">
        <f t="shared" si="22"/>
        <v>0.16741803997532825</v>
      </c>
      <c r="Y39" s="10">
        <f t="shared" si="23"/>
        <v>0.2317902617657093</v>
      </c>
      <c r="Z39" s="13">
        <f t="shared" si="24"/>
        <v>0.7128439280462221</v>
      </c>
      <c r="AA39" s="14">
        <f t="shared" si="25"/>
        <v>0.27681974265333714</v>
      </c>
      <c r="AB39" s="12">
        <f t="shared" si="26"/>
        <v>0.35057337570833735</v>
      </c>
      <c r="AC39" s="14">
        <f t="shared" si="27"/>
        <v>0.48536880813739525</v>
      </c>
    </row>
    <row r="40" spans="1:29" ht="13.15" x14ac:dyDescent="0.4">
      <c r="A40" t="s">
        <v>8</v>
      </c>
      <c r="B40">
        <v>5</v>
      </c>
      <c r="C40" t="s">
        <v>3</v>
      </c>
      <c r="D40" t="s">
        <v>11</v>
      </c>
      <c r="E40">
        <v>8.9999999999999858E-2</v>
      </c>
      <c r="F40">
        <v>-0.17100000000000026</v>
      </c>
      <c r="G40">
        <f t="shared" si="0"/>
        <v>3.7341000000000069E-2</v>
      </c>
      <c r="H40">
        <f t="shared" si="2"/>
        <v>0.19323819498225517</v>
      </c>
      <c r="K40" t="s">
        <v>9</v>
      </c>
      <c r="L40" t="s">
        <v>18</v>
      </c>
      <c r="N40" s="4">
        <v>0.1984608752248844</v>
      </c>
      <c r="O40">
        <v>1.1740769999999994</v>
      </c>
      <c r="P40">
        <v>25</v>
      </c>
      <c r="Q40">
        <f t="shared" si="3"/>
        <v>1.0416666666666667</v>
      </c>
      <c r="R40">
        <f t="shared" si="18"/>
        <v>49</v>
      </c>
      <c r="S40">
        <f t="shared" si="5"/>
        <v>1.005221541749022</v>
      </c>
      <c r="T40" s="10">
        <f t="shared" si="19"/>
        <v>0.15721336316481582</v>
      </c>
      <c r="U40" s="11">
        <f t="shared" si="20"/>
        <v>0.13492227473003068</v>
      </c>
      <c r="V40" s="11">
        <f t="shared" si="8"/>
        <v>0.18932531726137394</v>
      </c>
      <c r="W40" s="10">
        <f t="shared" si="21"/>
        <v>0.15885883852772448</v>
      </c>
      <c r="X40" s="12">
        <f t="shared" si="22"/>
        <v>0.1851045894636193</v>
      </c>
      <c r="Y40" s="10">
        <f t="shared" si="23"/>
        <v>0.22291352605946368</v>
      </c>
      <c r="Z40" s="13">
        <f t="shared" si="24"/>
        <v>0.78815092251751828</v>
      </c>
      <c r="AA40" s="14">
        <f t="shared" si="25"/>
        <v>0.33265040787705502</v>
      </c>
      <c r="AB40" s="12">
        <f t="shared" si="26"/>
        <v>0.38760901033681877</v>
      </c>
      <c r="AC40" s="14">
        <f t="shared" si="27"/>
        <v>0.46678092356851691</v>
      </c>
    </row>
    <row r="41" spans="1:29" ht="13.15" x14ac:dyDescent="0.4">
      <c r="A41" t="s">
        <v>8</v>
      </c>
      <c r="B41">
        <v>5</v>
      </c>
      <c r="C41" t="s">
        <v>3</v>
      </c>
      <c r="D41" t="s">
        <v>11</v>
      </c>
      <c r="E41">
        <v>-6.0999999999999943E-2</v>
      </c>
      <c r="F41">
        <v>-0.28699999999999992</v>
      </c>
      <c r="G41">
        <f t="shared" si="0"/>
        <v>8.6089999999999944E-2</v>
      </c>
      <c r="H41">
        <f t="shared" si="2"/>
        <v>0.29341097457320842</v>
      </c>
      <c r="K41" t="s">
        <v>9</v>
      </c>
      <c r="L41" t="s">
        <v>2</v>
      </c>
      <c r="M41">
        <v>1</v>
      </c>
      <c r="N41" s="4">
        <v>0.26759544912488109</v>
      </c>
      <c r="O41">
        <v>0.81344700000000014</v>
      </c>
      <c r="P41">
        <v>10</v>
      </c>
      <c r="Q41">
        <f t="shared" si="3"/>
        <v>1.1111111111111112</v>
      </c>
      <c r="R41">
        <f t="shared" si="18"/>
        <v>19</v>
      </c>
      <c r="S41">
        <f t="shared" si="5"/>
        <v>1.0139785697898209</v>
      </c>
      <c r="T41" s="10">
        <f t="shared" si="19"/>
        <v>0.21555453024952678</v>
      </c>
      <c r="U41" s="11">
        <f t="shared" si="20"/>
        <v>0.17020616431830166</v>
      </c>
      <c r="V41" s="11">
        <f t="shared" si="8"/>
        <v>0.29843522835821773</v>
      </c>
      <c r="W41" s="10">
        <f t="shared" si="21"/>
        <v>0.20040244376228414</v>
      </c>
      <c r="X41" s="12">
        <f t="shared" si="22"/>
        <v>0.25379606431440788</v>
      </c>
      <c r="Y41" s="10">
        <f t="shared" si="23"/>
        <v>0.35138062894065997</v>
      </c>
      <c r="Z41" s="13">
        <f t="shared" si="24"/>
        <v>1.080630160496534</v>
      </c>
      <c r="AA41" s="14">
        <f t="shared" si="25"/>
        <v>0.41964271723822294</v>
      </c>
      <c r="AB41" s="12">
        <f t="shared" si="26"/>
        <v>0.53144895867437003</v>
      </c>
      <c r="AC41" s="14">
        <f t="shared" si="27"/>
        <v>0.73579103700174198</v>
      </c>
    </row>
    <row r="42" spans="1:29" ht="13.15" x14ac:dyDescent="0.4">
      <c r="A42" t="s">
        <v>8</v>
      </c>
      <c r="B42">
        <v>5</v>
      </c>
      <c r="C42" t="s">
        <v>3</v>
      </c>
      <c r="D42" t="s">
        <v>11</v>
      </c>
      <c r="E42">
        <v>5.9999999999997833E-3</v>
      </c>
      <c r="F42">
        <v>6.7000000000000171E-2</v>
      </c>
      <c r="G42">
        <f t="shared" si="0"/>
        <v>4.5250000000000195E-3</v>
      </c>
      <c r="H42">
        <f t="shared" si="2"/>
        <v>6.7268120235368697E-2</v>
      </c>
      <c r="K42" t="s">
        <v>9</v>
      </c>
      <c r="L42" t="s">
        <v>2</v>
      </c>
      <c r="M42">
        <v>2</v>
      </c>
      <c r="N42" s="4">
        <v>0.22902130993554923</v>
      </c>
      <c r="O42">
        <v>0.7049650000000004</v>
      </c>
      <c r="P42">
        <v>10</v>
      </c>
      <c r="Q42">
        <f t="shared" si="3"/>
        <v>1.1111111111111112</v>
      </c>
      <c r="R42">
        <f t="shared" si="18"/>
        <v>19</v>
      </c>
      <c r="S42">
        <f t="shared" si="5"/>
        <v>1.0139785697898209</v>
      </c>
      <c r="T42" s="10">
        <f t="shared" si="19"/>
        <v>0.20066715882500186</v>
      </c>
      <c r="U42" s="11">
        <f t="shared" si="20"/>
        <v>0.15845079836047651</v>
      </c>
      <c r="V42" s="11">
        <f t="shared" si="8"/>
        <v>0.27782366391747709</v>
      </c>
      <c r="W42" s="10">
        <f t="shared" si="21"/>
        <v>0.18656155806520358</v>
      </c>
      <c r="X42" s="12">
        <f t="shared" si="22"/>
        <v>0.23626752399026177</v>
      </c>
      <c r="Y42" s="10">
        <f t="shared" si="23"/>
        <v>0.32711236638840835</v>
      </c>
      <c r="Z42" s="13">
        <f t="shared" si="24"/>
        <v>1.0059959482012386</v>
      </c>
      <c r="AA42" s="14">
        <f t="shared" si="25"/>
        <v>0.39065990258853628</v>
      </c>
      <c r="AB42" s="12">
        <f t="shared" si="26"/>
        <v>0.49474419523560809</v>
      </c>
      <c r="AC42" s="14">
        <f t="shared" si="27"/>
        <v>0.68497329521732708</v>
      </c>
    </row>
    <row r="43" spans="1:29" ht="13.15" x14ac:dyDescent="0.4">
      <c r="A43" t="s">
        <v>8</v>
      </c>
      <c r="B43">
        <v>5</v>
      </c>
      <c r="C43" t="s">
        <v>3</v>
      </c>
      <c r="D43" t="s">
        <v>11</v>
      </c>
      <c r="E43">
        <v>-9.2000000000000082E-2</v>
      </c>
      <c r="F43">
        <v>1.1000000000000121E-2</v>
      </c>
      <c r="G43">
        <f t="shared" si="0"/>
        <v>8.585000000000018E-3</v>
      </c>
      <c r="H43">
        <f t="shared" si="2"/>
        <v>9.265527507918811E-2</v>
      </c>
      <c r="K43" t="s">
        <v>9</v>
      </c>
      <c r="L43" t="s">
        <v>2</v>
      </c>
      <c r="M43">
        <v>3</v>
      </c>
      <c r="N43" s="4">
        <v>0.15517031648139107</v>
      </c>
      <c r="O43">
        <v>0.33245100000000016</v>
      </c>
      <c r="P43">
        <v>10</v>
      </c>
      <c r="Q43">
        <f t="shared" si="3"/>
        <v>1.1111111111111112</v>
      </c>
      <c r="R43">
        <f t="shared" si="18"/>
        <v>19</v>
      </c>
      <c r="S43">
        <f t="shared" si="5"/>
        <v>1.0139785697898209</v>
      </c>
      <c r="T43" s="10">
        <f t="shared" si="19"/>
        <v>0.13780226172817675</v>
      </c>
      <c r="U43" s="11">
        <f t="shared" si="20"/>
        <v>0.10881141943984338</v>
      </c>
      <c r="V43" s="11">
        <f t="shared" si="8"/>
        <v>0.19078721936171228</v>
      </c>
      <c r="W43" s="10">
        <f t="shared" si="21"/>
        <v>0.12811565581260675</v>
      </c>
      <c r="X43" s="12">
        <f t="shared" si="22"/>
        <v>0.16224976408405592</v>
      </c>
      <c r="Y43" s="10">
        <f t="shared" si="23"/>
        <v>0.22463478424433847</v>
      </c>
      <c r="Z43" s="13">
        <f t="shared" si="24"/>
        <v>0.69083809111189842</v>
      </c>
      <c r="AA43" s="14">
        <f t="shared" si="25"/>
        <v>0.26827418327159852</v>
      </c>
      <c r="AB43" s="12">
        <f t="shared" si="26"/>
        <v>0.33975100599201308</v>
      </c>
      <c r="AC43" s="14">
        <f t="shared" si="27"/>
        <v>0.47038523820764472</v>
      </c>
    </row>
    <row r="44" spans="1:29" ht="13.15" x14ac:dyDescent="0.4">
      <c r="A44" t="s">
        <v>8</v>
      </c>
      <c r="B44">
        <v>5</v>
      </c>
      <c r="C44" t="s">
        <v>3</v>
      </c>
      <c r="D44" t="s">
        <v>11</v>
      </c>
      <c r="E44">
        <v>0.13600000000000012</v>
      </c>
      <c r="F44">
        <v>9.4999999999999751E-2</v>
      </c>
      <c r="G44">
        <f t="shared" si="0"/>
        <v>2.7520999999999986E-2</v>
      </c>
      <c r="H44">
        <f t="shared" si="2"/>
        <v>0.16589454481688054</v>
      </c>
      <c r="K44" t="s">
        <v>9</v>
      </c>
      <c r="L44" t="s">
        <v>19</v>
      </c>
      <c r="N44" s="4">
        <v>0.21726235851394057</v>
      </c>
      <c r="O44">
        <v>1.8508630000000001</v>
      </c>
      <c r="P44">
        <v>30</v>
      </c>
      <c r="Q44">
        <f t="shared" si="3"/>
        <v>1.0344827586206897</v>
      </c>
      <c r="R44">
        <f t="shared" si="18"/>
        <v>59</v>
      </c>
      <c r="S44">
        <f t="shared" si="5"/>
        <v>1.0043194333267089</v>
      </c>
      <c r="T44" s="10">
        <f t="shared" si="19"/>
        <v>0.17940932255479364</v>
      </c>
      <c r="U44" s="11">
        <f t="shared" si="20"/>
        <v>0.1559341231014032</v>
      </c>
      <c r="V44" s="11">
        <f t="shared" si="8"/>
        <v>0.21211777196142326</v>
      </c>
      <c r="W44" s="10">
        <f t="shared" si="21"/>
        <v>0.18359839939175393</v>
      </c>
      <c r="X44" s="12">
        <f t="shared" si="22"/>
        <v>0.21123833450872564</v>
      </c>
      <c r="Y44" s="10">
        <f t="shared" si="23"/>
        <v>0.24974959066103167</v>
      </c>
      <c r="Z44" s="13">
        <f t="shared" si="24"/>
        <v>0.89942496129647798</v>
      </c>
      <c r="AA44" s="14">
        <f t="shared" si="25"/>
        <v>0.3844550483263327</v>
      </c>
      <c r="AB44" s="12">
        <f t="shared" si="26"/>
        <v>0.44233307246127146</v>
      </c>
      <c r="AC44" s="14">
        <f t="shared" si="27"/>
        <v>0.52297564284420028</v>
      </c>
    </row>
    <row r="45" spans="1:29" ht="13.15" x14ac:dyDescent="0.4">
      <c r="A45" t="s">
        <v>8</v>
      </c>
      <c r="B45">
        <v>5</v>
      </c>
      <c r="C45" t="s">
        <v>3</v>
      </c>
      <c r="D45" t="s">
        <v>11</v>
      </c>
      <c r="E45">
        <v>2.0000000000000018E-2</v>
      </c>
      <c r="F45">
        <v>-0.10500000000000043</v>
      </c>
      <c r="G45">
        <f t="shared" si="0"/>
        <v>1.1425000000000091E-2</v>
      </c>
      <c r="H45">
        <f t="shared" si="2"/>
        <v>0.10688779163216018</v>
      </c>
      <c r="K45" t="s">
        <v>21</v>
      </c>
      <c r="N45" s="4">
        <v>0.27591099542549519</v>
      </c>
      <c r="O45">
        <v>15.741464999999991</v>
      </c>
      <c r="P45">
        <v>149</v>
      </c>
      <c r="Q45">
        <f t="shared" si="3"/>
        <v>1.0067567567567568</v>
      </c>
      <c r="R45">
        <f t="shared" si="18"/>
        <v>297</v>
      </c>
      <c r="S45">
        <f t="shared" si="5"/>
        <v>1.0008449497569383</v>
      </c>
      <c r="T45" s="10">
        <f t="shared" si="19"/>
        <v>0.23080410065706244</v>
      </c>
      <c r="U45" s="11">
        <f t="shared" si="20"/>
        <v>0.21626868900280372</v>
      </c>
      <c r="V45" s="11">
        <f t="shared" si="8"/>
        <v>0.24762696621299266</v>
      </c>
      <c r="W45" s="10">
        <f t="shared" si="21"/>
        <v>0.25463692198818333</v>
      </c>
      <c r="X45" s="12">
        <f t="shared" si="22"/>
        <v>0.27175106135129579</v>
      </c>
      <c r="Y45" s="10">
        <f t="shared" si="23"/>
        <v>0.29155847186427836</v>
      </c>
      <c r="Z45" s="13">
        <f t="shared" si="24"/>
        <v>1.1570801692155444</v>
      </c>
      <c r="AA45" s="14">
        <f t="shared" si="25"/>
        <v>0.53320971464325584</v>
      </c>
      <c r="AB45" s="12">
        <f t="shared" si="26"/>
        <v>0.5690467224696133</v>
      </c>
      <c r="AC45" s="14">
        <f t="shared" si="27"/>
        <v>0.61052344008379889</v>
      </c>
    </row>
    <row r="46" spans="1:29" x14ac:dyDescent="0.35">
      <c r="A46" t="s">
        <v>8</v>
      </c>
      <c r="B46">
        <v>6</v>
      </c>
      <c r="C46" t="s">
        <v>3</v>
      </c>
      <c r="D46" t="s">
        <v>12</v>
      </c>
      <c r="E46">
        <v>-0.20300000000000029</v>
      </c>
      <c r="F46">
        <v>0.22999999999999998</v>
      </c>
      <c r="G46">
        <f t="shared" si="0"/>
        <v>9.4109000000000109E-2</v>
      </c>
      <c r="H46">
        <f t="shared" si="2"/>
        <v>0.30677190223356526</v>
      </c>
    </row>
    <row r="47" spans="1:29" x14ac:dyDescent="0.35">
      <c r="A47" t="s">
        <v>8</v>
      </c>
      <c r="B47">
        <v>6</v>
      </c>
      <c r="C47" t="s">
        <v>3</v>
      </c>
      <c r="D47" t="s">
        <v>12</v>
      </c>
      <c r="E47">
        <v>-0.18200000000000038</v>
      </c>
      <c r="F47">
        <v>0.10400000000000009</v>
      </c>
      <c r="G47">
        <f t="shared" si="0"/>
        <v>4.3940000000000159E-2</v>
      </c>
      <c r="H47">
        <f t="shared" si="2"/>
        <v>0.20961870145576267</v>
      </c>
    </row>
    <row r="48" spans="1:29" x14ac:dyDescent="0.35">
      <c r="A48" t="s">
        <v>8</v>
      </c>
      <c r="B48">
        <v>6</v>
      </c>
      <c r="C48" t="s">
        <v>3</v>
      </c>
      <c r="D48" t="s">
        <v>12</v>
      </c>
      <c r="E48">
        <v>0.16099999999999959</v>
      </c>
      <c r="F48">
        <v>0.20600000000000041</v>
      </c>
      <c r="G48">
        <f t="shared" si="0"/>
        <v>6.8357000000000029E-2</v>
      </c>
      <c r="H48">
        <f t="shared" si="2"/>
        <v>0.26145171638373316</v>
      </c>
    </row>
    <row r="49" spans="1:8" x14ac:dyDescent="0.35">
      <c r="A49" t="s">
        <v>8</v>
      </c>
      <c r="B49">
        <v>6</v>
      </c>
      <c r="C49" t="s">
        <v>3</v>
      </c>
      <c r="D49" t="s">
        <v>12</v>
      </c>
      <c r="E49">
        <v>2.7999999999999581E-2</v>
      </c>
      <c r="F49">
        <v>-1.2000000000000011E-2</v>
      </c>
      <c r="G49">
        <f t="shared" si="0"/>
        <v>9.279999999999768E-4</v>
      </c>
      <c r="H49">
        <f t="shared" si="2"/>
        <v>3.0463092423455254E-2</v>
      </c>
    </row>
    <row r="50" spans="1:8" x14ac:dyDescent="0.35">
      <c r="A50" t="s">
        <v>8</v>
      </c>
      <c r="B50">
        <v>6</v>
      </c>
      <c r="C50" t="s">
        <v>3</v>
      </c>
      <c r="D50" t="s">
        <v>12</v>
      </c>
      <c r="E50">
        <v>-7.4000000000000732E-2</v>
      </c>
      <c r="F50">
        <v>-5.3999999999999826E-2</v>
      </c>
      <c r="G50">
        <f t="shared" si="0"/>
        <v>8.3920000000000904E-3</v>
      </c>
      <c r="H50">
        <f t="shared" si="2"/>
        <v>9.1607859924790785E-2</v>
      </c>
    </row>
    <row r="51" spans="1:8" x14ac:dyDescent="0.35">
      <c r="A51" t="s">
        <v>8</v>
      </c>
      <c r="B51">
        <v>6</v>
      </c>
      <c r="C51" t="s">
        <v>3</v>
      </c>
      <c r="D51" t="s">
        <v>12</v>
      </c>
      <c r="E51">
        <v>-6.7000000000000171E-2</v>
      </c>
      <c r="F51">
        <v>-0.1549999999999998</v>
      </c>
      <c r="G51">
        <f t="shared" si="0"/>
        <v>2.8513999999999963E-2</v>
      </c>
      <c r="H51">
        <f t="shared" si="2"/>
        <v>0.16886088949191272</v>
      </c>
    </row>
    <row r="52" spans="1:8" x14ac:dyDescent="0.35">
      <c r="A52" t="s">
        <v>8</v>
      </c>
      <c r="B52">
        <v>6</v>
      </c>
      <c r="C52" t="s">
        <v>3</v>
      </c>
      <c r="D52" t="s">
        <v>12</v>
      </c>
      <c r="E52">
        <v>0</v>
      </c>
      <c r="F52">
        <v>-0.25699999999999967</v>
      </c>
      <c r="G52">
        <f t="shared" si="0"/>
        <v>6.604899999999983E-2</v>
      </c>
      <c r="H52">
        <f t="shared" si="2"/>
        <v>0.25699999999999967</v>
      </c>
    </row>
    <row r="53" spans="1:8" x14ac:dyDescent="0.35">
      <c r="A53" t="s">
        <v>8</v>
      </c>
      <c r="B53">
        <v>6</v>
      </c>
      <c r="C53" t="s">
        <v>3</v>
      </c>
      <c r="D53" t="s">
        <v>12</v>
      </c>
      <c r="E53">
        <v>0.25599999999999934</v>
      </c>
      <c r="F53">
        <v>-8.1999999999999851E-2</v>
      </c>
      <c r="G53">
        <f t="shared" si="0"/>
        <v>7.2259999999999644E-2</v>
      </c>
      <c r="H53">
        <f t="shared" si="2"/>
        <v>0.26881220210399609</v>
      </c>
    </row>
    <row r="54" spans="1:8" x14ac:dyDescent="0.35">
      <c r="A54" t="s">
        <v>8</v>
      </c>
      <c r="B54">
        <v>6</v>
      </c>
      <c r="C54" t="s">
        <v>3</v>
      </c>
      <c r="D54" t="s">
        <v>12</v>
      </c>
      <c r="E54">
        <v>0.10199999999999942</v>
      </c>
      <c r="F54">
        <v>-2.5999999999999801E-2</v>
      </c>
      <c r="G54">
        <f t="shared" si="0"/>
        <v>1.1079999999999871E-2</v>
      </c>
      <c r="H54">
        <f t="shared" si="2"/>
        <v>0.10526157893552553</v>
      </c>
    </row>
    <row r="55" spans="1:8" x14ac:dyDescent="0.35">
      <c r="A55" t="s">
        <v>8</v>
      </c>
      <c r="B55">
        <v>6</v>
      </c>
      <c r="C55" t="s">
        <v>3</v>
      </c>
      <c r="D55" t="s">
        <v>12</v>
      </c>
      <c r="E55">
        <v>-1.7000000000000348E-2</v>
      </c>
      <c r="F55">
        <v>4.1000000000000369E-2</v>
      </c>
      <c r="G55">
        <f t="shared" si="0"/>
        <v>1.970000000000042E-3</v>
      </c>
      <c r="H55">
        <f t="shared" si="2"/>
        <v>4.4384682042344768E-2</v>
      </c>
    </row>
    <row r="56" spans="1:8" x14ac:dyDescent="0.35">
      <c r="A56" t="s">
        <v>8</v>
      </c>
      <c r="B56">
        <v>7</v>
      </c>
      <c r="C56" t="s">
        <v>4</v>
      </c>
      <c r="D56" t="s">
        <v>11</v>
      </c>
      <c r="E56">
        <v>-0.61299999999999999</v>
      </c>
      <c r="F56">
        <v>0.20600000000000041</v>
      </c>
      <c r="G56">
        <f t="shared" si="0"/>
        <v>0.41820500000000016</v>
      </c>
      <c r="H56">
        <f t="shared" si="2"/>
        <v>0.64668771443410011</v>
      </c>
    </row>
    <row r="57" spans="1:8" x14ac:dyDescent="0.35">
      <c r="A57" t="s">
        <v>8</v>
      </c>
      <c r="B57">
        <v>7</v>
      </c>
      <c r="C57" t="s">
        <v>4</v>
      </c>
      <c r="D57" t="s">
        <v>11</v>
      </c>
      <c r="E57">
        <v>0.10499999999999998</v>
      </c>
      <c r="F57">
        <v>0.21600000000000019</v>
      </c>
      <c r="G57">
        <f t="shared" si="0"/>
        <v>5.7681000000000079E-2</v>
      </c>
      <c r="H57">
        <f t="shared" si="2"/>
        <v>0.24016869071550537</v>
      </c>
    </row>
    <row r="58" spans="1:8" x14ac:dyDescent="0.35">
      <c r="A58" t="s">
        <v>8</v>
      </c>
      <c r="B58">
        <v>7</v>
      </c>
      <c r="C58" t="s">
        <v>4</v>
      </c>
      <c r="D58" t="s">
        <v>11</v>
      </c>
      <c r="E58">
        <v>0.20000000000000018</v>
      </c>
      <c r="F58">
        <v>0.12100000000000044</v>
      </c>
      <c r="G58">
        <f t="shared" si="0"/>
        <v>5.4641000000000176E-2</v>
      </c>
      <c r="H58">
        <f t="shared" si="2"/>
        <v>0.23375414434828781</v>
      </c>
    </row>
    <row r="59" spans="1:8" x14ac:dyDescent="0.35">
      <c r="A59" t="s">
        <v>8</v>
      </c>
      <c r="B59">
        <v>7</v>
      </c>
      <c r="C59" t="s">
        <v>4</v>
      </c>
      <c r="D59" t="s">
        <v>11</v>
      </c>
      <c r="E59">
        <v>0.15400000000000014</v>
      </c>
      <c r="F59">
        <v>-9.9000000000000199E-2</v>
      </c>
      <c r="G59">
        <f t="shared" si="0"/>
        <v>3.3517000000000081E-2</v>
      </c>
      <c r="H59">
        <f t="shared" si="2"/>
        <v>0.18307648674802585</v>
      </c>
    </row>
    <row r="60" spans="1:8" x14ac:dyDescent="0.35">
      <c r="A60" t="s">
        <v>8</v>
      </c>
      <c r="B60">
        <v>7</v>
      </c>
      <c r="C60" t="s">
        <v>4</v>
      </c>
      <c r="D60" t="s">
        <v>11</v>
      </c>
      <c r="E60">
        <v>0.15400000000000014</v>
      </c>
      <c r="F60">
        <v>-0.44299999999999962</v>
      </c>
      <c r="G60">
        <f t="shared" si="0"/>
        <v>0.21996499999999972</v>
      </c>
      <c r="H60">
        <f t="shared" si="2"/>
        <v>0.46900426437293691</v>
      </c>
    </row>
    <row r="61" spans="1:8" x14ac:dyDescent="0.35">
      <c r="A61" t="s">
        <v>8</v>
      </c>
      <c r="B61">
        <v>8</v>
      </c>
      <c r="C61" t="s">
        <v>4</v>
      </c>
      <c r="D61" t="s">
        <v>12</v>
      </c>
      <c r="E61">
        <v>-0.34700000000000042</v>
      </c>
      <c r="F61">
        <v>-0.31200000000000028</v>
      </c>
      <c r="G61">
        <f t="shared" si="0"/>
        <v>0.21775300000000047</v>
      </c>
      <c r="H61">
        <f t="shared" si="2"/>
        <v>0.46664011829245938</v>
      </c>
    </row>
    <row r="62" spans="1:8" x14ac:dyDescent="0.35">
      <c r="A62" t="s">
        <v>8</v>
      </c>
      <c r="B62">
        <v>8</v>
      </c>
      <c r="C62" t="s">
        <v>4</v>
      </c>
      <c r="D62" t="s">
        <v>12</v>
      </c>
      <c r="E62">
        <v>0.23099999999999987</v>
      </c>
      <c r="F62">
        <v>-0.12600000000000033</v>
      </c>
      <c r="G62">
        <f t="shared" si="0"/>
        <v>6.9237000000000021E-2</v>
      </c>
      <c r="H62">
        <f t="shared" si="2"/>
        <v>0.26312924580897507</v>
      </c>
    </row>
    <row r="63" spans="1:8" x14ac:dyDescent="0.35">
      <c r="A63" t="s">
        <v>8</v>
      </c>
      <c r="B63">
        <v>8</v>
      </c>
      <c r="C63" t="s">
        <v>4</v>
      </c>
      <c r="D63" t="s">
        <v>12</v>
      </c>
      <c r="E63">
        <v>9.9999999999997868E-3</v>
      </c>
      <c r="F63">
        <v>-2.7999999999999581E-2</v>
      </c>
      <c r="G63">
        <f t="shared" si="0"/>
        <v>8.8399999999997226E-4</v>
      </c>
      <c r="H63">
        <f t="shared" si="2"/>
        <v>2.9732137494636546E-2</v>
      </c>
    </row>
    <row r="64" spans="1:8" x14ac:dyDescent="0.35">
      <c r="A64" t="s">
        <v>8</v>
      </c>
      <c r="B64">
        <v>8</v>
      </c>
      <c r="C64" t="s">
        <v>4</v>
      </c>
      <c r="D64" t="s">
        <v>12</v>
      </c>
      <c r="E64">
        <v>5.9000000000000163E-2</v>
      </c>
      <c r="F64">
        <v>0.20000000000000018</v>
      </c>
      <c r="G64">
        <f t="shared" si="0"/>
        <v>4.3481000000000089E-2</v>
      </c>
      <c r="H64">
        <f t="shared" si="2"/>
        <v>0.20852098215767181</v>
      </c>
    </row>
    <row r="65" spans="1:8" x14ac:dyDescent="0.35">
      <c r="A65" t="s">
        <v>8</v>
      </c>
      <c r="B65">
        <v>8</v>
      </c>
      <c r="C65" t="s">
        <v>4</v>
      </c>
      <c r="D65" t="s">
        <v>12</v>
      </c>
      <c r="E65">
        <v>4.8999999999999488E-2</v>
      </c>
      <c r="F65">
        <v>0.26700000000000035</v>
      </c>
      <c r="G65">
        <f t="shared" si="0"/>
        <v>7.369000000000013E-2</v>
      </c>
      <c r="H65">
        <f t="shared" si="2"/>
        <v>0.27145902084845169</v>
      </c>
    </row>
    <row r="66" spans="1:8" x14ac:dyDescent="0.35">
      <c r="A66" t="s">
        <v>8</v>
      </c>
      <c r="B66">
        <v>9</v>
      </c>
      <c r="C66" t="s">
        <v>5</v>
      </c>
      <c r="D66" t="s">
        <v>11</v>
      </c>
      <c r="E66">
        <v>-0.32299999999999995</v>
      </c>
      <c r="F66">
        <v>0.17900000000000027</v>
      </c>
      <c r="G66">
        <f t="shared" ref="G66:G129" si="28">POWER(E66,2)+POWER(F66,2)</f>
        <v>0.13637000000000005</v>
      </c>
      <c r="H66">
        <f t="shared" si="2"/>
        <v>0.36928308924184444</v>
      </c>
    </row>
    <row r="67" spans="1:8" x14ac:dyDescent="0.35">
      <c r="A67" t="s">
        <v>8</v>
      </c>
      <c r="B67">
        <v>9</v>
      </c>
      <c r="C67" t="s">
        <v>5</v>
      </c>
      <c r="D67" t="s">
        <v>11</v>
      </c>
      <c r="E67">
        <v>-0.17199999999999993</v>
      </c>
      <c r="F67">
        <v>0.11600000000000144</v>
      </c>
      <c r="G67">
        <f t="shared" si="28"/>
        <v>4.3040000000000307E-2</v>
      </c>
      <c r="H67">
        <f t="shared" ref="H67:H130" si="29">SQRT(G67)</f>
        <v>0.20746083967823978</v>
      </c>
    </row>
    <row r="68" spans="1:8" x14ac:dyDescent="0.35">
      <c r="A68" t="s">
        <v>8</v>
      </c>
      <c r="B68">
        <v>9</v>
      </c>
      <c r="C68" t="s">
        <v>5</v>
      </c>
      <c r="D68" t="s">
        <v>11</v>
      </c>
      <c r="E68">
        <v>-0.19700000000000006</v>
      </c>
      <c r="F68">
        <v>-6.2999999999998835E-2</v>
      </c>
      <c r="G68">
        <f t="shared" si="28"/>
        <v>4.2777999999999879E-2</v>
      </c>
      <c r="H68">
        <f t="shared" si="29"/>
        <v>0.20682843131445899</v>
      </c>
    </row>
    <row r="69" spans="1:8" x14ac:dyDescent="0.35">
      <c r="A69" t="s">
        <v>8</v>
      </c>
      <c r="B69">
        <v>9</v>
      </c>
      <c r="C69" t="s">
        <v>5</v>
      </c>
      <c r="D69" t="s">
        <v>11</v>
      </c>
      <c r="E69">
        <v>-5.600000000000005E-2</v>
      </c>
      <c r="F69">
        <v>0.29100000000000037</v>
      </c>
      <c r="G69">
        <f t="shared" si="28"/>
        <v>8.7817000000000214E-2</v>
      </c>
      <c r="H69">
        <f t="shared" si="29"/>
        <v>0.29633933252270145</v>
      </c>
    </row>
    <row r="70" spans="1:8" x14ac:dyDescent="0.35">
      <c r="A70" t="s">
        <v>8</v>
      </c>
      <c r="B70">
        <v>9</v>
      </c>
      <c r="C70" t="s">
        <v>5</v>
      </c>
      <c r="D70" t="s">
        <v>11</v>
      </c>
      <c r="E70">
        <v>-4.2000000000000037E-2</v>
      </c>
      <c r="F70">
        <v>0.16500000000000092</v>
      </c>
      <c r="G70">
        <f t="shared" si="28"/>
        <v>2.8989000000000306E-2</v>
      </c>
      <c r="H70">
        <f t="shared" si="29"/>
        <v>0.17026156348395344</v>
      </c>
    </row>
    <row r="71" spans="1:8" x14ac:dyDescent="0.35">
      <c r="A71" t="s">
        <v>8</v>
      </c>
      <c r="B71">
        <v>9</v>
      </c>
      <c r="C71" t="s">
        <v>5</v>
      </c>
      <c r="D71" t="s">
        <v>11</v>
      </c>
      <c r="E71">
        <v>0.2410000000000001</v>
      </c>
      <c r="F71">
        <v>0.28800000000000026</v>
      </c>
      <c r="G71">
        <f t="shared" si="28"/>
        <v>0.14102500000000018</v>
      </c>
      <c r="H71">
        <f t="shared" si="29"/>
        <v>0.37553295461250824</v>
      </c>
    </row>
    <row r="72" spans="1:8" x14ac:dyDescent="0.35">
      <c r="A72" t="s">
        <v>8</v>
      </c>
      <c r="B72">
        <v>9</v>
      </c>
      <c r="C72" t="s">
        <v>5</v>
      </c>
      <c r="D72" t="s">
        <v>11</v>
      </c>
      <c r="E72">
        <v>0.22700000000000009</v>
      </c>
      <c r="F72">
        <v>-2.3999999999999133E-2</v>
      </c>
      <c r="G72">
        <f t="shared" si="28"/>
        <v>5.2104999999999999E-2</v>
      </c>
      <c r="H72">
        <f t="shared" si="29"/>
        <v>0.22826519664635692</v>
      </c>
    </row>
    <row r="73" spans="1:8" x14ac:dyDescent="0.35">
      <c r="A73" t="s">
        <v>8</v>
      </c>
      <c r="B73">
        <v>9</v>
      </c>
      <c r="C73" t="s">
        <v>5</v>
      </c>
      <c r="D73" t="s">
        <v>11</v>
      </c>
      <c r="E73">
        <v>0.13300000000000001</v>
      </c>
      <c r="F73">
        <v>-0.13299999999999912</v>
      </c>
      <c r="G73">
        <f t="shared" si="28"/>
        <v>3.5377999999999771E-2</v>
      </c>
      <c r="H73">
        <f t="shared" si="29"/>
        <v>0.18809040379562103</v>
      </c>
    </row>
    <row r="74" spans="1:8" x14ac:dyDescent="0.35">
      <c r="A74" t="s">
        <v>8</v>
      </c>
      <c r="B74">
        <v>9</v>
      </c>
      <c r="C74" t="s">
        <v>5</v>
      </c>
      <c r="D74" t="s">
        <v>11</v>
      </c>
      <c r="E74">
        <v>4.4999999999999929E-2</v>
      </c>
      <c r="F74">
        <v>-0.2029999999999994</v>
      </c>
      <c r="G74">
        <f t="shared" si="28"/>
        <v>4.3233999999999752E-2</v>
      </c>
      <c r="H74">
        <f t="shared" si="29"/>
        <v>0.20792787210953648</v>
      </c>
    </row>
    <row r="75" spans="1:8" x14ac:dyDescent="0.35">
      <c r="A75" t="s">
        <v>8</v>
      </c>
      <c r="B75">
        <v>9</v>
      </c>
      <c r="C75" t="s">
        <v>5</v>
      </c>
      <c r="D75" t="s">
        <v>11</v>
      </c>
      <c r="E75">
        <v>0.14300000000000002</v>
      </c>
      <c r="F75">
        <v>-0.60999999999999943</v>
      </c>
      <c r="G75">
        <f t="shared" si="28"/>
        <v>0.39254899999999932</v>
      </c>
      <c r="H75">
        <f t="shared" si="29"/>
        <v>0.62653730934398422</v>
      </c>
    </row>
    <row r="76" spans="1:8" x14ac:dyDescent="0.35">
      <c r="A76" t="s">
        <v>8</v>
      </c>
      <c r="B76">
        <v>10</v>
      </c>
      <c r="C76" t="s">
        <v>5</v>
      </c>
      <c r="D76" t="s">
        <v>12</v>
      </c>
      <c r="E76">
        <v>0.35699999999999976</v>
      </c>
      <c r="F76">
        <v>-0.49800000000000111</v>
      </c>
      <c r="G76">
        <f t="shared" si="28"/>
        <v>0.37545300000000092</v>
      </c>
      <c r="H76">
        <f t="shared" si="29"/>
        <v>0.61274219701274113</v>
      </c>
    </row>
    <row r="77" spans="1:8" x14ac:dyDescent="0.35">
      <c r="A77" t="s">
        <v>8</v>
      </c>
      <c r="B77">
        <v>10</v>
      </c>
      <c r="C77" t="s">
        <v>5</v>
      </c>
      <c r="D77" t="s">
        <v>12</v>
      </c>
      <c r="E77">
        <v>0.39600000000000035</v>
      </c>
      <c r="F77">
        <v>0.1120000000000001</v>
      </c>
      <c r="G77">
        <f t="shared" si="28"/>
        <v>0.16936000000000032</v>
      </c>
      <c r="H77">
        <f t="shared" si="29"/>
        <v>0.411533716723187</v>
      </c>
    </row>
    <row r="78" spans="1:8" x14ac:dyDescent="0.35">
      <c r="A78" t="s">
        <v>8</v>
      </c>
      <c r="B78">
        <v>10</v>
      </c>
      <c r="C78" t="s">
        <v>5</v>
      </c>
      <c r="D78" t="s">
        <v>12</v>
      </c>
      <c r="E78">
        <v>6.999999999999984E-2</v>
      </c>
      <c r="F78">
        <v>0.28399999999999892</v>
      </c>
      <c r="G78">
        <f t="shared" si="28"/>
        <v>8.5555999999999355E-2</v>
      </c>
      <c r="H78">
        <f t="shared" si="29"/>
        <v>0.29249957264925935</v>
      </c>
    </row>
    <row r="79" spans="1:8" x14ac:dyDescent="0.35">
      <c r="A79" t="s">
        <v>8</v>
      </c>
      <c r="B79">
        <v>10</v>
      </c>
      <c r="C79" t="s">
        <v>5</v>
      </c>
      <c r="D79" t="s">
        <v>12</v>
      </c>
      <c r="E79">
        <v>-1.4000000000000234E-2</v>
      </c>
      <c r="F79">
        <v>0.25899999999999856</v>
      </c>
      <c r="G79">
        <f t="shared" si="28"/>
        <v>6.7276999999999254E-2</v>
      </c>
      <c r="H79">
        <f t="shared" si="29"/>
        <v>0.25937810239108322</v>
      </c>
    </row>
    <row r="80" spans="1:8" x14ac:dyDescent="0.35">
      <c r="A80" t="s">
        <v>8</v>
      </c>
      <c r="B80">
        <v>10</v>
      </c>
      <c r="C80" t="s">
        <v>5</v>
      </c>
      <c r="D80" t="s">
        <v>12</v>
      </c>
      <c r="E80">
        <v>-7.3999999999999844E-2</v>
      </c>
      <c r="F80">
        <v>8.3999999999999631E-2</v>
      </c>
      <c r="G80">
        <f t="shared" si="28"/>
        <v>1.2531999999999915E-2</v>
      </c>
      <c r="H80">
        <f t="shared" si="29"/>
        <v>0.11194641575325186</v>
      </c>
    </row>
    <row r="81" spans="1:8" x14ac:dyDescent="0.35">
      <c r="A81" t="s">
        <v>8</v>
      </c>
      <c r="B81">
        <v>10</v>
      </c>
      <c r="C81" t="s">
        <v>5</v>
      </c>
      <c r="D81" t="s">
        <v>12</v>
      </c>
      <c r="E81">
        <v>-0.27400000000000002</v>
      </c>
      <c r="F81">
        <v>0.12599999999999945</v>
      </c>
      <c r="G81">
        <f t="shared" si="28"/>
        <v>9.095199999999988E-2</v>
      </c>
      <c r="H81">
        <f t="shared" si="29"/>
        <v>0.30158249286057681</v>
      </c>
    </row>
    <row r="82" spans="1:8" x14ac:dyDescent="0.35">
      <c r="A82" t="s">
        <v>8</v>
      </c>
      <c r="B82">
        <v>10</v>
      </c>
      <c r="C82" t="s">
        <v>5</v>
      </c>
      <c r="D82" t="s">
        <v>12</v>
      </c>
      <c r="E82">
        <v>-0.27400000000000002</v>
      </c>
      <c r="F82">
        <v>-7.0000000000000284E-2</v>
      </c>
      <c r="G82">
        <f t="shared" si="28"/>
        <v>7.9976000000000061E-2</v>
      </c>
      <c r="H82">
        <f t="shared" si="29"/>
        <v>0.28280028288529002</v>
      </c>
    </row>
    <row r="83" spans="1:8" x14ac:dyDescent="0.35">
      <c r="A83" t="s">
        <v>8</v>
      </c>
      <c r="B83">
        <v>10</v>
      </c>
      <c r="C83" t="s">
        <v>5</v>
      </c>
      <c r="D83" t="s">
        <v>12</v>
      </c>
      <c r="E83">
        <v>-5.600000000000005E-2</v>
      </c>
      <c r="F83">
        <v>-0.19599999999999973</v>
      </c>
      <c r="G83">
        <f t="shared" si="28"/>
        <v>4.1551999999999902E-2</v>
      </c>
      <c r="H83">
        <f t="shared" si="29"/>
        <v>0.20384307689985426</v>
      </c>
    </row>
    <row r="84" spans="1:8" x14ac:dyDescent="0.35">
      <c r="A84" t="s">
        <v>8</v>
      </c>
      <c r="B84">
        <v>10</v>
      </c>
      <c r="C84" t="s">
        <v>5</v>
      </c>
      <c r="D84" t="s">
        <v>12</v>
      </c>
      <c r="E84">
        <v>-0.12999999999999989</v>
      </c>
      <c r="F84">
        <v>-0.10200000000000031</v>
      </c>
      <c r="G84">
        <f t="shared" si="28"/>
        <v>2.7304000000000037E-2</v>
      </c>
      <c r="H84">
        <f t="shared" si="29"/>
        <v>0.16523922052587889</v>
      </c>
    </row>
    <row r="85" spans="1:8" x14ac:dyDescent="0.35">
      <c r="A85" t="s">
        <v>8</v>
      </c>
      <c r="B85">
        <v>11</v>
      </c>
      <c r="C85" t="s">
        <v>5</v>
      </c>
      <c r="D85" t="s">
        <v>12</v>
      </c>
      <c r="E85">
        <v>0.25600000000000023</v>
      </c>
      <c r="F85">
        <v>-0.30799999999999983</v>
      </c>
      <c r="G85">
        <f t="shared" si="28"/>
        <v>0.16040000000000001</v>
      </c>
      <c r="H85">
        <f t="shared" si="29"/>
        <v>0.40049968789001572</v>
      </c>
    </row>
    <row r="86" spans="1:8" x14ac:dyDescent="0.35">
      <c r="A86" t="s">
        <v>8</v>
      </c>
      <c r="B86">
        <v>11</v>
      </c>
      <c r="C86" t="s">
        <v>5</v>
      </c>
      <c r="D86" t="s">
        <v>12</v>
      </c>
      <c r="E86">
        <v>-0.50800000000000001</v>
      </c>
      <c r="F86">
        <v>-0.37400000000000055</v>
      </c>
      <c r="G86">
        <f t="shared" si="28"/>
        <v>0.3979400000000004</v>
      </c>
      <c r="H86">
        <f t="shared" si="29"/>
        <v>0.63082485683428835</v>
      </c>
    </row>
    <row r="87" spans="1:8" x14ac:dyDescent="0.35">
      <c r="A87" t="s">
        <v>8</v>
      </c>
      <c r="B87">
        <v>11</v>
      </c>
      <c r="C87" t="s">
        <v>5</v>
      </c>
      <c r="D87" t="s">
        <v>12</v>
      </c>
      <c r="E87">
        <v>-0.19299999999999962</v>
      </c>
      <c r="F87">
        <v>3.2000000000000028E-2</v>
      </c>
      <c r="G87">
        <f t="shared" si="28"/>
        <v>3.8272999999999856E-2</v>
      </c>
      <c r="H87">
        <f t="shared" si="29"/>
        <v>0.19563486396856736</v>
      </c>
    </row>
    <row r="88" spans="1:8" x14ac:dyDescent="0.35">
      <c r="A88" t="s">
        <v>8</v>
      </c>
      <c r="B88">
        <v>11</v>
      </c>
      <c r="C88" t="s">
        <v>5</v>
      </c>
      <c r="D88" t="s">
        <v>12</v>
      </c>
      <c r="E88">
        <v>-0.1819999999999995</v>
      </c>
      <c r="F88">
        <v>-0.14299999999999891</v>
      </c>
      <c r="G88">
        <f t="shared" si="28"/>
        <v>5.3572999999999496E-2</v>
      </c>
      <c r="H88">
        <f t="shared" si="29"/>
        <v>0.23145841959194202</v>
      </c>
    </row>
    <row r="89" spans="1:8" x14ac:dyDescent="0.35">
      <c r="A89" t="s">
        <v>8</v>
      </c>
      <c r="B89">
        <v>11</v>
      </c>
      <c r="C89" t="s">
        <v>5</v>
      </c>
      <c r="D89" t="s">
        <v>12</v>
      </c>
      <c r="E89">
        <v>0.1120000000000001</v>
      </c>
      <c r="F89">
        <v>0.40399999999999991</v>
      </c>
      <c r="G89">
        <f t="shared" si="28"/>
        <v>0.17575999999999997</v>
      </c>
      <c r="H89">
        <f t="shared" si="29"/>
        <v>0.41923740291152456</v>
      </c>
    </row>
    <row r="90" spans="1:8" x14ac:dyDescent="0.35">
      <c r="A90" t="s">
        <v>8</v>
      </c>
      <c r="B90">
        <v>11</v>
      </c>
      <c r="C90" t="s">
        <v>5</v>
      </c>
      <c r="D90" t="s">
        <v>12</v>
      </c>
      <c r="E90">
        <v>0.11900000000000066</v>
      </c>
      <c r="F90">
        <v>0.33000000000000007</v>
      </c>
      <c r="G90">
        <f t="shared" si="28"/>
        <v>0.12306100000000021</v>
      </c>
      <c r="H90">
        <f t="shared" si="29"/>
        <v>0.35080051311250987</v>
      </c>
    </row>
    <row r="91" spans="1:8" x14ac:dyDescent="0.35">
      <c r="A91" t="s">
        <v>8</v>
      </c>
      <c r="B91">
        <v>11</v>
      </c>
      <c r="C91" t="s">
        <v>5</v>
      </c>
      <c r="D91" t="s">
        <v>12</v>
      </c>
      <c r="E91">
        <v>0.1720000000000006</v>
      </c>
      <c r="F91">
        <v>0.14799999999999969</v>
      </c>
      <c r="G91">
        <f t="shared" si="28"/>
        <v>5.148800000000011E-2</v>
      </c>
      <c r="H91">
        <f t="shared" si="29"/>
        <v>0.22690967365892559</v>
      </c>
    </row>
    <row r="92" spans="1:8" x14ac:dyDescent="0.35">
      <c r="A92" t="s">
        <v>8</v>
      </c>
      <c r="B92">
        <v>11</v>
      </c>
      <c r="C92" t="s">
        <v>5</v>
      </c>
      <c r="D92" t="s">
        <v>12</v>
      </c>
      <c r="E92">
        <v>0.25900000000000034</v>
      </c>
      <c r="F92">
        <v>-5.8999999999999275E-2</v>
      </c>
      <c r="G92">
        <f t="shared" si="28"/>
        <v>7.0562000000000097E-2</v>
      </c>
      <c r="H92">
        <f t="shared" si="29"/>
        <v>0.26563508804372982</v>
      </c>
    </row>
    <row r="93" spans="1:8" x14ac:dyDescent="0.35">
      <c r="A93" t="s">
        <v>8</v>
      </c>
      <c r="B93">
        <v>11</v>
      </c>
      <c r="C93" t="s">
        <v>5</v>
      </c>
      <c r="D93" t="s">
        <v>12</v>
      </c>
      <c r="E93">
        <v>4.2000000000000703E-2</v>
      </c>
      <c r="F93">
        <v>1.1000000000001009E-2</v>
      </c>
      <c r="G93">
        <f t="shared" si="28"/>
        <v>1.8850000000000813E-3</v>
      </c>
      <c r="H93">
        <f t="shared" si="29"/>
        <v>4.3416586692185753E-2</v>
      </c>
    </row>
    <row r="94" spans="1:8" x14ac:dyDescent="0.35">
      <c r="A94" t="s">
        <v>8</v>
      </c>
      <c r="B94">
        <v>11</v>
      </c>
      <c r="C94" t="s">
        <v>5</v>
      </c>
      <c r="D94" t="s">
        <v>12</v>
      </c>
      <c r="E94">
        <v>-8.0999999999999517E-2</v>
      </c>
      <c r="F94">
        <v>-4.4999999999999929E-2</v>
      </c>
      <c r="G94">
        <f t="shared" si="28"/>
        <v>8.5859999999999166E-3</v>
      </c>
      <c r="H94">
        <f t="shared" si="29"/>
        <v>9.2660671268882555E-2</v>
      </c>
    </row>
    <row r="95" spans="1:8" x14ac:dyDescent="0.35">
      <c r="A95" t="s">
        <v>8</v>
      </c>
      <c r="B95">
        <v>12</v>
      </c>
      <c r="C95" t="s">
        <v>5</v>
      </c>
      <c r="D95" t="s">
        <v>11</v>
      </c>
      <c r="E95">
        <v>-0.13800000000000012</v>
      </c>
      <c r="F95">
        <v>-0.34600000000000009</v>
      </c>
      <c r="G95">
        <f t="shared" si="28"/>
        <v>0.13876000000000011</v>
      </c>
      <c r="H95">
        <f t="shared" si="29"/>
        <v>0.3725050335230386</v>
      </c>
    </row>
    <row r="96" spans="1:8" x14ac:dyDescent="0.35">
      <c r="A96" t="s">
        <v>8</v>
      </c>
      <c r="B96">
        <v>12</v>
      </c>
      <c r="C96" t="s">
        <v>5</v>
      </c>
      <c r="D96" t="s">
        <v>11</v>
      </c>
      <c r="E96">
        <v>-9.2999999999999972E-2</v>
      </c>
      <c r="F96">
        <v>-0.18900000000000006</v>
      </c>
      <c r="G96">
        <f t="shared" si="28"/>
        <v>4.4370000000000021E-2</v>
      </c>
      <c r="H96">
        <f t="shared" si="29"/>
        <v>0.21064187617850355</v>
      </c>
    </row>
    <row r="97" spans="1:8" x14ac:dyDescent="0.35">
      <c r="A97" t="s">
        <v>8</v>
      </c>
      <c r="B97">
        <v>12</v>
      </c>
      <c r="C97" t="s">
        <v>5</v>
      </c>
      <c r="D97" t="s">
        <v>11</v>
      </c>
      <c r="E97">
        <v>0.41900000000000004</v>
      </c>
      <c r="F97">
        <v>-0.26900000000000013</v>
      </c>
      <c r="G97">
        <f t="shared" si="28"/>
        <v>0.24792200000000009</v>
      </c>
      <c r="H97">
        <f t="shared" si="29"/>
        <v>0.4979176638762679</v>
      </c>
    </row>
    <row r="98" spans="1:8" x14ac:dyDescent="0.35">
      <c r="A98" t="s">
        <v>8</v>
      </c>
      <c r="B98">
        <v>12</v>
      </c>
      <c r="C98" t="s">
        <v>5</v>
      </c>
      <c r="D98" t="s">
        <v>11</v>
      </c>
      <c r="E98">
        <v>0.11799999999999988</v>
      </c>
      <c r="F98">
        <v>-4.1000000000000369E-2</v>
      </c>
      <c r="G98">
        <f t="shared" si="28"/>
        <v>1.5605000000000003E-2</v>
      </c>
      <c r="H98">
        <f t="shared" si="29"/>
        <v>0.12491997438360289</v>
      </c>
    </row>
    <row r="99" spans="1:8" x14ac:dyDescent="0.35">
      <c r="A99" t="s">
        <v>8</v>
      </c>
      <c r="B99">
        <v>12</v>
      </c>
      <c r="C99" t="s">
        <v>5</v>
      </c>
      <c r="D99" t="s">
        <v>11</v>
      </c>
      <c r="E99">
        <v>0.17399999999999993</v>
      </c>
      <c r="F99">
        <v>8.0999999999999517E-2</v>
      </c>
      <c r="G99">
        <f t="shared" si="28"/>
        <v>3.6836999999999898E-2</v>
      </c>
      <c r="H99">
        <f t="shared" si="29"/>
        <v>0.19192967462067947</v>
      </c>
    </row>
    <row r="100" spans="1:8" x14ac:dyDescent="0.35">
      <c r="A100" t="s">
        <v>8</v>
      </c>
      <c r="B100">
        <v>12</v>
      </c>
      <c r="C100" t="s">
        <v>5</v>
      </c>
      <c r="D100" t="s">
        <v>11</v>
      </c>
      <c r="E100">
        <v>-2.9000000000000137E-2</v>
      </c>
      <c r="F100">
        <v>-3.1000000000000583E-2</v>
      </c>
      <c r="G100">
        <f t="shared" si="28"/>
        <v>1.802000000000044E-3</v>
      </c>
      <c r="H100">
        <f t="shared" si="29"/>
        <v>4.2449970553582766E-2</v>
      </c>
    </row>
    <row r="101" spans="1:8" x14ac:dyDescent="0.35">
      <c r="A101" t="s">
        <v>8</v>
      </c>
      <c r="B101">
        <v>12</v>
      </c>
      <c r="C101" t="s">
        <v>5</v>
      </c>
      <c r="D101" t="s">
        <v>11</v>
      </c>
      <c r="E101">
        <v>-0.10000000000000009</v>
      </c>
      <c r="F101">
        <v>6.4000000000000057E-2</v>
      </c>
      <c r="G101">
        <f t="shared" si="28"/>
        <v>1.4096000000000025E-2</v>
      </c>
      <c r="H101">
        <f t="shared" si="29"/>
        <v>0.11872657663724674</v>
      </c>
    </row>
    <row r="102" spans="1:8" x14ac:dyDescent="0.35">
      <c r="A102" t="s">
        <v>8</v>
      </c>
      <c r="B102">
        <v>12</v>
      </c>
      <c r="C102" t="s">
        <v>5</v>
      </c>
      <c r="D102" t="s">
        <v>11</v>
      </c>
      <c r="E102">
        <v>-0.16600000000000015</v>
      </c>
      <c r="F102">
        <v>0.19699999999999918</v>
      </c>
      <c r="G102">
        <f t="shared" si="28"/>
        <v>6.636499999999973E-2</v>
      </c>
      <c r="H102">
        <f t="shared" si="29"/>
        <v>0.25761405241174196</v>
      </c>
    </row>
    <row r="103" spans="1:8" x14ac:dyDescent="0.35">
      <c r="A103" t="s">
        <v>8</v>
      </c>
      <c r="B103">
        <v>12</v>
      </c>
      <c r="C103" t="s">
        <v>5</v>
      </c>
      <c r="D103" t="s">
        <v>11</v>
      </c>
      <c r="E103">
        <v>-0.10000000000000009</v>
      </c>
      <c r="F103">
        <v>0.30599999999999916</v>
      </c>
      <c r="G103">
        <f t="shared" si="28"/>
        <v>0.10363599999999951</v>
      </c>
      <c r="H103">
        <f t="shared" si="29"/>
        <v>0.32192545721020493</v>
      </c>
    </row>
    <row r="104" spans="1:8" x14ac:dyDescent="0.35">
      <c r="A104" t="s">
        <v>8</v>
      </c>
      <c r="B104">
        <v>12</v>
      </c>
      <c r="C104" t="s">
        <v>5</v>
      </c>
      <c r="D104" t="s">
        <v>11</v>
      </c>
      <c r="E104">
        <v>-8.6000000000000076E-2</v>
      </c>
      <c r="F104">
        <v>0.22499999999999964</v>
      </c>
      <c r="G104">
        <f t="shared" si="28"/>
        <v>5.802099999999985E-2</v>
      </c>
      <c r="H104">
        <f t="shared" si="29"/>
        <v>0.24087548650703303</v>
      </c>
    </row>
    <row r="105" spans="1:8" x14ac:dyDescent="0.35">
      <c r="A105" t="s">
        <v>8</v>
      </c>
      <c r="B105">
        <v>13</v>
      </c>
      <c r="C105" t="s">
        <v>6</v>
      </c>
      <c r="D105" t="s">
        <v>11</v>
      </c>
      <c r="E105">
        <v>-0.69699999999999995</v>
      </c>
      <c r="F105">
        <v>-0.23799999999999955</v>
      </c>
      <c r="G105">
        <f t="shared" si="28"/>
        <v>0.54245299999999974</v>
      </c>
      <c r="H105">
        <f t="shared" si="29"/>
        <v>0.73651408676277175</v>
      </c>
    </row>
    <row r="106" spans="1:8" x14ac:dyDescent="0.35">
      <c r="A106" t="s">
        <v>8</v>
      </c>
      <c r="B106">
        <v>13</v>
      </c>
      <c r="C106" t="s">
        <v>6</v>
      </c>
      <c r="D106" t="s">
        <v>11</v>
      </c>
      <c r="E106">
        <v>-0.255</v>
      </c>
      <c r="F106">
        <v>-0.24099999999999966</v>
      </c>
      <c r="G106">
        <f t="shared" si="28"/>
        <v>0.12310599999999983</v>
      </c>
      <c r="H106">
        <f t="shared" si="29"/>
        <v>0.35086464626690422</v>
      </c>
    </row>
    <row r="107" spans="1:8" x14ac:dyDescent="0.35">
      <c r="A107" t="s">
        <v>8</v>
      </c>
      <c r="B107">
        <v>13</v>
      </c>
      <c r="C107" t="s">
        <v>6</v>
      </c>
      <c r="D107" t="s">
        <v>11</v>
      </c>
      <c r="E107">
        <v>0.28400000000000003</v>
      </c>
      <c r="F107">
        <v>-0.43799999999999883</v>
      </c>
      <c r="G107">
        <f t="shared" si="28"/>
        <v>0.27249999999999902</v>
      </c>
      <c r="H107">
        <f t="shared" si="29"/>
        <v>0.52201532544552653</v>
      </c>
    </row>
    <row r="108" spans="1:8" x14ac:dyDescent="0.35">
      <c r="A108" t="s">
        <v>8</v>
      </c>
      <c r="B108">
        <v>13</v>
      </c>
      <c r="C108" t="s">
        <v>6</v>
      </c>
      <c r="D108" t="s">
        <v>11</v>
      </c>
      <c r="E108">
        <v>0.42500000000000004</v>
      </c>
      <c r="F108">
        <v>-2.3999999999997357E-2</v>
      </c>
      <c r="G108">
        <f t="shared" si="28"/>
        <v>0.18120099999999992</v>
      </c>
      <c r="H108">
        <f t="shared" si="29"/>
        <v>0.42567710767669892</v>
      </c>
    </row>
    <row r="109" spans="1:8" x14ac:dyDescent="0.35">
      <c r="A109" t="s">
        <v>8</v>
      </c>
      <c r="B109">
        <v>13</v>
      </c>
      <c r="C109" t="s">
        <v>6</v>
      </c>
      <c r="D109" t="s">
        <v>11</v>
      </c>
      <c r="E109">
        <v>0.21799999999999997</v>
      </c>
      <c r="F109">
        <v>6.0000000000002274E-2</v>
      </c>
      <c r="G109">
        <f t="shared" si="28"/>
        <v>5.112400000000026E-2</v>
      </c>
      <c r="H109">
        <f t="shared" si="29"/>
        <v>0.22610616975217696</v>
      </c>
    </row>
    <row r="110" spans="1:8" x14ac:dyDescent="0.35">
      <c r="A110" t="s">
        <v>8</v>
      </c>
      <c r="B110">
        <v>13</v>
      </c>
      <c r="C110" t="s">
        <v>6</v>
      </c>
      <c r="D110" t="s">
        <v>11</v>
      </c>
      <c r="E110">
        <v>0.55800000000000005</v>
      </c>
      <c r="F110">
        <v>0.55400000000000205</v>
      </c>
      <c r="G110">
        <f t="shared" si="28"/>
        <v>0.61828000000000238</v>
      </c>
      <c r="H110">
        <f t="shared" si="29"/>
        <v>0.78630782776213182</v>
      </c>
    </row>
    <row r="111" spans="1:8" x14ac:dyDescent="0.35">
      <c r="A111" t="s">
        <v>8</v>
      </c>
      <c r="B111">
        <v>13</v>
      </c>
      <c r="C111" t="s">
        <v>6</v>
      </c>
      <c r="D111" t="s">
        <v>11</v>
      </c>
      <c r="E111">
        <v>-0.35399999999999998</v>
      </c>
      <c r="F111">
        <v>0.1720000000000006</v>
      </c>
      <c r="G111">
        <f t="shared" si="28"/>
        <v>0.15490000000000018</v>
      </c>
      <c r="H111">
        <f t="shared" si="29"/>
        <v>0.39357337308308876</v>
      </c>
    </row>
    <row r="112" spans="1:8" x14ac:dyDescent="0.35">
      <c r="A112" t="s">
        <v>8</v>
      </c>
      <c r="B112">
        <v>13</v>
      </c>
      <c r="C112" t="s">
        <v>6</v>
      </c>
      <c r="D112" t="s">
        <v>11</v>
      </c>
      <c r="E112">
        <v>-0.11199999999999999</v>
      </c>
      <c r="F112">
        <v>0.13000000000000256</v>
      </c>
      <c r="G112">
        <f t="shared" si="28"/>
        <v>2.9444000000000664E-2</v>
      </c>
      <c r="H112">
        <f t="shared" si="29"/>
        <v>0.17159254063041512</v>
      </c>
    </row>
    <row r="113" spans="1:8" x14ac:dyDescent="0.35">
      <c r="A113" t="s">
        <v>8</v>
      </c>
      <c r="B113">
        <v>13</v>
      </c>
      <c r="C113" t="s">
        <v>6</v>
      </c>
      <c r="D113" t="s">
        <v>11</v>
      </c>
      <c r="E113">
        <v>1.8000000000000016E-2</v>
      </c>
      <c r="F113">
        <v>4.2000000000001592E-2</v>
      </c>
      <c r="G113">
        <f t="shared" si="28"/>
        <v>2.0880000000001345E-3</v>
      </c>
      <c r="H113">
        <f t="shared" si="29"/>
        <v>4.5694638635184921E-2</v>
      </c>
    </row>
    <row r="114" spans="1:8" x14ac:dyDescent="0.35">
      <c r="A114" t="s">
        <v>8</v>
      </c>
      <c r="B114">
        <v>13</v>
      </c>
      <c r="C114" t="s">
        <v>6</v>
      </c>
      <c r="D114" t="s">
        <v>11</v>
      </c>
      <c r="E114">
        <v>-8.0000000000000071E-2</v>
      </c>
      <c r="F114">
        <v>-1.699999999999946E-2</v>
      </c>
      <c r="G114">
        <f t="shared" si="28"/>
        <v>6.6889999999999936E-3</v>
      </c>
      <c r="H114">
        <f t="shared" si="29"/>
        <v>8.1786306922369309E-2</v>
      </c>
    </row>
    <row r="115" spans="1:8" x14ac:dyDescent="0.35">
      <c r="A115" t="s">
        <v>8</v>
      </c>
      <c r="B115">
        <v>14</v>
      </c>
      <c r="C115" t="s">
        <v>6</v>
      </c>
      <c r="D115" t="s">
        <v>11</v>
      </c>
      <c r="E115">
        <v>-0.69499999999999984</v>
      </c>
      <c r="F115">
        <v>0.66100000000000136</v>
      </c>
      <c r="G115">
        <f t="shared" si="28"/>
        <v>0.91994600000000148</v>
      </c>
      <c r="H115">
        <f t="shared" si="29"/>
        <v>0.95913815480357234</v>
      </c>
    </row>
    <row r="116" spans="1:8" x14ac:dyDescent="0.35">
      <c r="A116" t="s">
        <v>8</v>
      </c>
      <c r="B116">
        <v>14</v>
      </c>
      <c r="C116" t="s">
        <v>6</v>
      </c>
      <c r="D116" t="s">
        <v>11</v>
      </c>
      <c r="E116">
        <v>-0.13100000000000023</v>
      </c>
      <c r="F116">
        <v>0.23000000000000043</v>
      </c>
      <c r="G116">
        <f t="shared" si="28"/>
        <v>7.0061000000000262E-2</v>
      </c>
      <c r="H116">
        <f t="shared" si="29"/>
        <v>0.26469038516727478</v>
      </c>
    </row>
    <row r="117" spans="1:8" x14ac:dyDescent="0.35">
      <c r="A117" t="s">
        <v>8</v>
      </c>
      <c r="B117">
        <v>14</v>
      </c>
      <c r="C117" t="s">
        <v>6</v>
      </c>
      <c r="D117" t="s">
        <v>11</v>
      </c>
      <c r="E117">
        <v>0.16000000000000014</v>
      </c>
      <c r="F117">
        <v>0.23300000000000054</v>
      </c>
      <c r="G117">
        <f t="shared" si="28"/>
        <v>7.9889000000000293E-2</v>
      </c>
      <c r="H117">
        <f t="shared" si="29"/>
        <v>0.28264642223102754</v>
      </c>
    </row>
    <row r="118" spans="1:8" x14ac:dyDescent="0.35">
      <c r="A118" t="s">
        <v>8</v>
      </c>
      <c r="B118">
        <v>14</v>
      </c>
      <c r="C118" t="s">
        <v>6</v>
      </c>
      <c r="D118" t="s">
        <v>11</v>
      </c>
      <c r="E118">
        <v>0.24399999999999977</v>
      </c>
      <c r="F118">
        <v>2.2999999999999687E-2</v>
      </c>
      <c r="G118">
        <f t="shared" si="28"/>
        <v>6.0064999999999875E-2</v>
      </c>
      <c r="H118">
        <f t="shared" si="29"/>
        <v>0.24508161905781486</v>
      </c>
    </row>
    <row r="119" spans="1:8" x14ac:dyDescent="0.35">
      <c r="A119" t="s">
        <v>8</v>
      </c>
      <c r="B119">
        <v>14</v>
      </c>
      <c r="C119" t="s">
        <v>6</v>
      </c>
      <c r="D119" t="s">
        <v>11</v>
      </c>
      <c r="E119">
        <v>0.32799999999999985</v>
      </c>
      <c r="F119">
        <v>-0.13800000000000168</v>
      </c>
      <c r="G119">
        <f t="shared" si="28"/>
        <v>0.12662800000000035</v>
      </c>
      <c r="H119">
        <f t="shared" si="29"/>
        <v>0.35584828227771503</v>
      </c>
    </row>
    <row r="120" spans="1:8" x14ac:dyDescent="0.35">
      <c r="A120" t="s">
        <v>8</v>
      </c>
      <c r="B120">
        <v>14</v>
      </c>
      <c r="C120" t="s">
        <v>6</v>
      </c>
      <c r="D120" t="s">
        <v>11</v>
      </c>
      <c r="E120">
        <v>0.17399999999999993</v>
      </c>
      <c r="F120">
        <v>-0.1980000000000004</v>
      </c>
      <c r="G120">
        <f t="shared" si="28"/>
        <v>6.9480000000000125E-2</v>
      </c>
      <c r="H120">
        <f t="shared" si="29"/>
        <v>0.2635905916378658</v>
      </c>
    </row>
    <row r="121" spans="1:8" x14ac:dyDescent="0.35">
      <c r="A121" t="s">
        <v>8</v>
      </c>
      <c r="B121">
        <v>14</v>
      </c>
      <c r="C121" t="s">
        <v>6</v>
      </c>
      <c r="D121" t="s">
        <v>11</v>
      </c>
      <c r="E121">
        <v>-1.2000000000000011E-2</v>
      </c>
      <c r="F121">
        <v>-0.32400000000000162</v>
      </c>
      <c r="G121">
        <f t="shared" si="28"/>
        <v>0.10512000000000106</v>
      </c>
      <c r="H121">
        <f t="shared" si="29"/>
        <v>0.32422214606655275</v>
      </c>
    </row>
    <row r="122" spans="1:8" x14ac:dyDescent="0.35">
      <c r="A122" t="s">
        <v>8</v>
      </c>
      <c r="B122">
        <v>14</v>
      </c>
      <c r="C122" t="s">
        <v>6</v>
      </c>
      <c r="D122" t="s">
        <v>11</v>
      </c>
      <c r="E122">
        <v>-0.1549999999999998</v>
      </c>
      <c r="F122">
        <v>-0.25700000000000145</v>
      </c>
      <c r="G122">
        <f t="shared" si="28"/>
        <v>9.0074000000000681E-2</v>
      </c>
      <c r="H122">
        <f t="shared" si="29"/>
        <v>0.30012330799189968</v>
      </c>
    </row>
    <row r="123" spans="1:8" x14ac:dyDescent="0.35">
      <c r="A123" t="s">
        <v>8</v>
      </c>
      <c r="B123">
        <v>14</v>
      </c>
      <c r="C123" t="s">
        <v>6</v>
      </c>
      <c r="D123" t="s">
        <v>11</v>
      </c>
      <c r="E123">
        <v>-0.1549999999999998</v>
      </c>
      <c r="F123">
        <v>-0.17000000000000171</v>
      </c>
      <c r="G123">
        <f t="shared" si="28"/>
        <v>5.292500000000052E-2</v>
      </c>
      <c r="H123">
        <f t="shared" si="29"/>
        <v>0.23005434140654796</v>
      </c>
    </row>
    <row r="124" spans="1:8" x14ac:dyDescent="0.35">
      <c r="A124" t="s">
        <v>8</v>
      </c>
      <c r="B124">
        <v>14</v>
      </c>
      <c r="C124" t="s">
        <v>6</v>
      </c>
      <c r="D124" t="s">
        <v>11</v>
      </c>
      <c r="E124">
        <v>0.24399999999999977</v>
      </c>
      <c r="F124">
        <v>-6.5000000000001279E-2</v>
      </c>
      <c r="G124">
        <f t="shared" si="28"/>
        <v>6.3761000000000054E-2</v>
      </c>
      <c r="H124">
        <f t="shared" si="29"/>
        <v>0.25250940576540915</v>
      </c>
    </row>
    <row r="125" spans="1:8" x14ac:dyDescent="0.35">
      <c r="A125" t="s">
        <v>8</v>
      </c>
      <c r="B125">
        <v>15</v>
      </c>
      <c r="C125" t="s">
        <v>6</v>
      </c>
      <c r="D125" t="s">
        <v>12</v>
      </c>
      <c r="E125">
        <v>-8.0000000000000071E-2</v>
      </c>
      <c r="F125">
        <v>0.67399999999999949</v>
      </c>
      <c r="G125">
        <f t="shared" si="28"/>
        <v>0.46067599999999931</v>
      </c>
      <c r="H125">
        <f t="shared" si="29"/>
        <v>0.67873116916788145</v>
      </c>
    </row>
    <row r="126" spans="1:8" x14ac:dyDescent="0.35">
      <c r="A126" t="s">
        <v>8</v>
      </c>
      <c r="B126">
        <v>15</v>
      </c>
      <c r="C126" t="s">
        <v>6</v>
      </c>
      <c r="D126" t="s">
        <v>12</v>
      </c>
      <c r="E126">
        <v>7.0000000000005613E-3</v>
      </c>
      <c r="F126">
        <v>0.31299999999999883</v>
      </c>
      <c r="G126">
        <f t="shared" si="28"/>
        <v>9.8017999999999272E-2</v>
      </c>
      <c r="H126">
        <f t="shared" si="29"/>
        <v>0.31307826497538804</v>
      </c>
    </row>
    <row r="127" spans="1:8" x14ac:dyDescent="0.35">
      <c r="A127" t="s">
        <v>8</v>
      </c>
      <c r="B127">
        <v>15</v>
      </c>
      <c r="C127" t="s">
        <v>6</v>
      </c>
      <c r="D127" t="s">
        <v>12</v>
      </c>
      <c r="E127">
        <v>-0.10199999999999942</v>
      </c>
      <c r="F127">
        <v>0.31299999999999883</v>
      </c>
      <c r="G127">
        <f t="shared" si="28"/>
        <v>0.10837299999999915</v>
      </c>
      <c r="H127">
        <f t="shared" si="29"/>
        <v>0.32920054677961752</v>
      </c>
    </row>
    <row r="128" spans="1:8" x14ac:dyDescent="0.35">
      <c r="A128" t="s">
        <v>8</v>
      </c>
      <c r="B128">
        <v>15</v>
      </c>
      <c r="C128" t="s">
        <v>6</v>
      </c>
      <c r="D128" t="s">
        <v>12</v>
      </c>
      <c r="E128">
        <v>-0.23099999999999987</v>
      </c>
      <c r="F128">
        <v>0.18700000000000117</v>
      </c>
      <c r="G128">
        <f t="shared" si="28"/>
        <v>8.833000000000038E-2</v>
      </c>
      <c r="H128">
        <f t="shared" si="29"/>
        <v>0.29720363389433913</v>
      </c>
    </row>
    <row r="129" spans="1:8" x14ac:dyDescent="0.35">
      <c r="A129" t="s">
        <v>8</v>
      </c>
      <c r="B129">
        <v>15</v>
      </c>
      <c r="C129" t="s">
        <v>6</v>
      </c>
      <c r="D129" t="s">
        <v>12</v>
      </c>
      <c r="E129">
        <v>0.20999999999999996</v>
      </c>
      <c r="F129">
        <v>5.0000000000000711E-2</v>
      </c>
      <c r="G129">
        <f t="shared" si="28"/>
        <v>4.6600000000000058E-2</v>
      </c>
      <c r="H129">
        <f t="shared" si="29"/>
        <v>0.21587033144922915</v>
      </c>
    </row>
    <row r="130" spans="1:8" x14ac:dyDescent="0.35">
      <c r="A130" t="s">
        <v>8</v>
      </c>
      <c r="B130">
        <v>15</v>
      </c>
      <c r="C130" t="s">
        <v>6</v>
      </c>
      <c r="D130" t="s">
        <v>12</v>
      </c>
      <c r="E130">
        <v>0.27300000000000058</v>
      </c>
      <c r="F130">
        <v>-8.2999999999998408E-2</v>
      </c>
      <c r="G130">
        <f t="shared" ref="G130:G193" si="30">POWER(E130,2)+POWER(F130,2)</f>
        <v>8.1418000000000046E-2</v>
      </c>
      <c r="H130">
        <f t="shared" si="29"/>
        <v>0.28533839559372315</v>
      </c>
    </row>
    <row r="131" spans="1:8" x14ac:dyDescent="0.35">
      <c r="A131" t="s">
        <v>8</v>
      </c>
      <c r="B131">
        <v>15</v>
      </c>
      <c r="C131" t="s">
        <v>6</v>
      </c>
      <c r="D131" t="s">
        <v>12</v>
      </c>
      <c r="E131">
        <v>0.16100000000000048</v>
      </c>
      <c r="F131">
        <v>-0.17099999999999937</v>
      </c>
      <c r="G131">
        <f t="shared" si="30"/>
        <v>5.5161999999999933E-2</v>
      </c>
      <c r="H131">
        <f t="shared" ref="H131:H194" si="31">SQRT(G131)</f>
        <v>0.23486591919646396</v>
      </c>
    </row>
    <row r="132" spans="1:8" x14ac:dyDescent="0.35">
      <c r="A132" t="s">
        <v>8</v>
      </c>
      <c r="B132">
        <v>15</v>
      </c>
      <c r="C132" t="s">
        <v>6</v>
      </c>
      <c r="D132" t="s">
        <v>12</v>
      </c>
      <c r="E132">
        <v>0.18900000000000006</v>
      </c>
      <c r="F132">
        <v>-0.40599999999999881</v>
      </c>
      <c r="G132">
        <f t="shared" si="30"/>
        <v>0.20055699999999907</v>
      </c>
      <c r="H132">
        <f t="shared" si="31"/>
        <v>0.44783590744825169</v>
      </c>
    </row>
    <row r="133" spans="1:8" x14ac:dyDescent="0.35">
      <c r="A133" t="s">
        <v>8</v>
      </c>
      <c r="B133">
        <v>15</v>
      </c>
      <c r="C133" t="s">
        <v>6</v>
      </c>
      <c r="D133" t="s">
        <v>12</v>
      </c>
      <c r="E133">
        <v>-0.22100000000000009</v>
      </c>
      <c r="F133">
        <v>-0.21000000000000085</v>
      </c>
      <c r="G133">
        <f t="shared" si="30"/>
        <v>9.2941000000000398E-2</v>
      </c>
      <c r="H133">
        <f t="shared" si="31"/>
        <v>0.30486226398162236</v>
      </c>
    </row>
    <row r="134" spans="1:8" x14ac:dyDescent="0.35">
      <c r="A134" t="s">
        <v>8</v>
      </c>
      <c r="B134">
        <v>15</v>
      </c>
      <c r="C134" t="s">
        <v>6</v>
      </c>
      <c r="D134" t="s">
        <v>12</v>
      </c>
      <c r="E134">
        <v>-0.20699999999999985</v>
      </c>
      <c r="F134">
        <v>-0.66199999999999903</v>
      </c>
      <c r="G134">
        <f t="shared" si="30"/>
        <v>0.48109299999999866</v>
      </c>
      <c r="H134">
        <f t="shared" si="31"/>
        <v>0.69360867929978975</v>
      </c>
    </row>
    <row r="135" spans="1:8" x14ac:dyDescent="0.35">
      <c r="A135" t="s">
        <v>9</v>
      </c>
      <c r="B135">
        <v>1</v>
      </c>
      <c r="C135" t="s">
        <v>2</v>
      </c>
      <c r="D135" t="s">
        <v>11</v>
      </c>
      <c r="E135">
        <v>-0.31000000000000005</v>
      </c>
      <c r="F135">
        <v>0.29999999999999993</v>
      </c>
      <c r="G135">
        <f t="shared" si="30"/>
        <v>0.18609999999999999</v>
      </c>
      <c r="H135">
        <f t="shared" si="31"/>
        <v>0.4313930922024598</v>
      </c>
    </row>
    <row r="136" spans="1:8" x14ac:dyDescent="0.35">
      <c r="A136" t="s">
        <v>9</v>
      </c>
      <c r="B136">
        <v>1</v>
      </c>
      <c r="C136" t="s">
        <v>2</v>
      </c>
      <c r="D136" t="s">
        <v>11</v>
      </c>
      <c r="E136">
        <v>0.32800000000000007</v>
      </c>
      <c r="F136">
        <v>-0.2330000000000001</v>
      </c>
      <c r="G136">
        <f t="shared" si="30"/>
        <v>0.1618730000000001</v>
      </c>
      <c r="H136">
        <f t="shared" si="31"/>
        <v>0.40233443799903595</v>
      </c>
    </row>
    <row r="137" spans="1:8" x14ac:dyDescent="0.35">
      <c r="A137" t="s">
        <v>9</v>
      </c>
      <c r="B137">
        <v>1</v>
      </c>
      <c r="C137" t="s">
        <v>2</v>
      </c>
      <c r="D137" t="s">
        <v>11</v>
      </c>
      <c r="E137">
        <v>0.22300000000000009</v>
      </c>
      <c r="F137">
        <v>-0.246</v>
      </c>
      <c r="G137">
        <f t="shared" si="30"/>
        <v>0.11024500000000004</v>
      </c>
      <c r="H137">
        <f t="shared" si="31"/>
        <v>0.33203162499978828</v>
      </c>
    </row>
    <row r="138" spans="1:8" x14ac:dyDescent="0.35">
      <c r="A138" t="s">
        <v>9</v>
      </c>
      <c r="B138">
        <v>1</v>
      </c>
      <c r="C138" t="s">
        <v>2</v>
      </c>
      <c r="D138" t="s">
        <v>11</v>
      </c>
      <c r="E138">
        <v>1.8999999999999906E-2</v>
      </c>
      <c r="F138">
        <v>-0.20300000000000007</v>
      </c>
      <c r="G138">
        <f t="shared" si="30"/>
        <v>4.1570000000000024E-2</v>
      </c>
      <c r="H138">
        <f t="shared" si="31"/>
        <v>0.20388722372919796</v>
      </c>
    </row>
    <row r="139" spans="1:8" x14ac:dyDescent="0.35">
      <c r="A139" t="s">
        <v>9</v>
      </c>
      <c r="B139">
        <v>1</v>
      </c>
      <c r="C139" t="s">
        <v>2</v>
      </c>
      <c r="D139" t="s">
        <v>11</v>
      </c>
      <c r="E139">
        <v>-8.2999999999999963E-2</v>
      </c>
      <c r="F139">
        <v>-0.121</v>
      </c>
      <c r="G139">
        <f t="shared" si="30"/>
        <v>2.1529999999999994E-2</v>
      </c>
      <c r="H139">
        <f t="shared" si="31"/>
        <v>0.14673104647619736</v>
      </c>
    </row>
    <row r="140" spans="1:8" x14ac:dyDescent="0.35">
      <c r="A140" t="s">
        <v>9</v>
      </c>
      <c r="B140">
        <v>1</v>
      </c>
      <c r="C140" t="s">
        <v>2</v>
      </c>
      <c r="D140" t="s">
        <v>11</v>
      </c>
      <c r="E140">
        <v>-0.22799999999999998</v>
      </c>
      <c r="F140">
        <v>-8.5000000000000187E-2</v>
      </c>
      <c r="G140">
        <f t="shared" si="30"/>
        <v>5.9209000000000019E-2</v>
      </c>
      <c r="H140">
        <f t="shared" si="31"/>
        <v>0.24332899539512348</v>
      </c>
    </row>
    <row r="141" spans="1:8" x14ac:dyDescent="0.35">
      <c r="A141" t="s">
        <v>9</v>
      </c>
      <c r="B141">
        <v>1</v>
      </c>
      <c r="C141" t="s">
        <v>2</v>
      </c>
      <c r="D141" t="s">
        <v>11</v>
      </c>
      <c r="E141">
        <v>-0.20500000000000007</v>
      </c>
      <c r="F141">
        <v>-1.9000000000000128E-2</v>
      </c>
      <c r="G141">
        <f t="shared" si="30"/>
        <v>4.2386000000000035E-2</v>
      </c>
      <c r="H141">
        <f t="shared" si="31"/>
        <v>0.20587860500790273</v>
      </c>
    </row>
    <row r="142" spans="1:8" x14ac:dyDescent="0.35">
      <c r="A142" t="s">
        <v>9</v>
      </c>
      <c r="B142">
        <v>1</v>
      </c>
      <c r="C142" t="s">
        <v>2</v>
      </c>
      <c r="D142" t="s">
        <v>11</v>
      </c>
      <c r="E142">
        <v>0.10099999999999998</v>
      </c>
      <c r="F142">
        <v>0.26400000000000001</v>
      </c>
      <c r="G142">
        <f t="shared" si="30"/>
        <v>7.989700000000001E-2</v>
      </c>
      <c r="H142">
        <f t="shared" si="31"/>
        <v>0.28266057383370607</v>
      </c>
    </row>
    <row r="143" spans="1:8" x14ac:dyDescent="0.35">
      <c r="A143" t="s">
        <v>9</v>
      </c>
      <c r="B143">
        <v>1</v>
      </c>
      <c r="C143" t="s">
        <v>2</v>
      </c>
      <c r="D143" t="s">
        <v>11</v>
      </c>
      <c r="E143">
        <v>-4.6999999999999931E-2</v>
      </c>
      <c r="F143">
        <v>0.10599999999999987</v>
      </c>
      <c r="G143">
        <f t="shared" si="30"/>
        <v>1.3444999999999967E-2</v>
      </c>
      <c r="H143">
        <f t="shared" si="31"/>
        <v>0.1159525765129864</v>
      </c>
    </row>
    <row r="144" spans="1:8" x14ac:dyDescent="0.35">
      <c r="A144" t="s">
        <v>9</v>
      </c>
      <c r="B144">
        <v>1</v>
      </c>
      <c r="C144" t="s">
        <v>2</v>
      </c>
      <c r="D144" t="s">
        <v>11</v>
      </c>
      <c r="E144">
        <v>0.20599999999999996</v>
      </c>
      <c r="F144">
        <v>0.23399999999999999</v>
      </c>
      <c r="G144">
        <f t="shared" si="30"/>
        <v>9.7191999999999973E-2</v>
      </c>
      <c r="H144">
        <f t="shared" si="31"/>
        <v>0.31175631509241314</v>
      </c>
    </row>
    <row r="145" spans="1:8" x14ac:dyDescent="0.35">
      <c r="A145" t="s">
        <v>9</v>
      </c>
      <c r="B145">
        <v>2</v>
      </c>
      <c r="C145" t="s">
        <v>2</v>
      </c>
      <c r="D145" t="s">
        <v>11</v>
      </c>
      <c r="E145">
        <v>0.31899999999999995</v>
      </c>
      <c r="F145">
        <v>0.41799999999999993</v>
      </c>
      <c r="G145">
        <f t="shared" si="30"/>
        <v>0.27648499999999987</v>
      </c>
      <c r="H145">
        <f t="shared" si="31"/>
        <v>0.52581840971955318</v>
      </c>
    </row>
    <row r="146" spans="1:8" x14ac:dyDescent="0.35">
      <c r="A146" t="s">
        <v>9</v>
      </c>
      <c r="B146">
        <v>2</v>
      </c>
      <c r="C146" t="s">
        <v>2</v>
      </c>
      <c r="D146" t="s">
        <v>11</v>
      </c>
      <c r="E146">
        <v>0.30299999999999994</v>
      </c>
      <c r="F146">
        <v>4.2999999999999927E-2</v>
      </c>
      <c r="G146">
        <f t="shared" si="30"/>
        <v>9.365799999999995E-2</v>
      </c>
      <c r="H146">
        <f t="shared" si="31"/>
        <v>0.3060359456011662</v>
      </c>
    </row>
    <row r="147" spans="1:8" x14ac:dyDescent="0.35">
      <c r="A147" t="s">
        <v>9</v>
      </c>
      <c r="B147">
        <v>2</v>
      </c>
      <c r="C147" t="s">
        <v>2</v>
      </c>
      <c r="D147" t="s">
        <v>11</v>
      </c>
      <c r="E147">
        <v>-0.17400000000000038</v>
      </c>
      <c r="F147">
        <v>-0.28600000000000003</v>
      </c>
      <c r="G147">
        <f t="shared" si="30"/>
        <v>0.11207200000000016</v>
      </c>
      <c r="H147">
        <f t="shared" si="31"/>
        <v>0.33477156390589713</v>
      </c>
    </row>
    <row r="148" spans="1:8" x14ac:dyDescent="0.35">
      <c r="A148" t="s">
        <v>9</v>
      </c>
      <c r="B148">
        <v>2</v>
      </c>
      <c r="C148" t="s">
        <v>2</v>
      </c>
      <c r="D148" t="s">
        <v>11</v>
      </c>
      <c r="E148">
        <v>2.2999999999999687E-2</v>
      </c>
      <c r="F148">
        <v>-0.2200000000000002</v>
      </c>
      <c r="G148">
        <f t="shared" si="30"/>
        <v>4.8929000000000077E-2</v>
      </c>
      <c r="H148">
        <f t="shared" si="31"/>
        <v>0.221199005422719</v>
      </c>
    </row>
    <row r="149" spans="1:8" x14ac:dyDescent="0.35">
      <c r="A149" t="s">
        <v>9</v>
      </c>
      <c r="B149">
        <v>2</v>
      </c>
      <c r="C149" t="s">
        <v>2</v>
      </c>
      <c r="D149" t="s">
        <v>11</v>
      </c>
      <c r="E149">
        <v>9.5999999999999641E-2</v>
      </c>
      <c r="F149">
        <v>2.0000000000000018E-2</v>
      </c>
      <c r="G149">
        <f t="shared" si="30"/>
        <v>9.6159999999999319E-3</v>
      </c>
      <c r="H149">
        <f t="shared" si="31"/>
        <v>9.8061205377049751E-2</v>
      </c>
    </row>
    <row r="150" spans="1:8" x14ac:dyDescent="0.35">
      <c r="A150" t="s">
        <v>9</v>
      </c>
      <c r="B150">
        <v>2</v>
      </c>
      <c r="C150" t="s">
        <v>2</v>
      </c>
      <c r="D150" t="s">
        <v>11</v>
      </c>
      <c r="E150">
        <v>-2.0000000000000018E-2</v>
      </c>
      <c r="F150">
        <v>3.6000000000000032E-2</v>
      </c>
      <c r="G150">
        <f t="shared" si="30"/>
        <v>1.6960000000000031E-3</v>
      </c>
      <c r="H150">
        <f t="shared" si="31"/>
        <v>4.1182520563948041E-2</v>
      </c>
    </row>
    <row r="151" spans="1:8" x14ac:dyDescent="0.35">
      <c r="A151" t="s">
        <v>9</v>
      </c>
      <c r="B151">
        <v>2</v>
      </c>
      <c r="C151" t="s">
        <v>2</v>
      </c>
      <c r="D151" t="s">
        <v>11</v>
      </c>
      <c r="E151">
        <v>-0.14500000000000002</v>
      </c>
      <c r="F151">
        <v>0.12200000000000011</v>
      </c>
      <c r="G151">
        <f t="shared" si="30"/>
        <v>3.5909000000000031E-2</v>
      </c>
      <c r="H151">
        <f t="shared" si="31"/>
        <v>0.18949670181826392</v>
      </c>
    </row>
    <row r="152" spans="1:8" x14ac:dyDescent="0.35">
      <c r="A152" t="s">
        <v>9</v>
      </c>
      <c r="B152">
        <v>2</v>
      </c>
      <c r="C152" t="s">
        <v>2</v>
      </c>
      <c r="D152" t="s">
        <v>11</v>
      </c>
      <c r="E152">
        <v>-0.26300000000000034</v>
      </c>
      <c r="F152">
        <v>8.6000000000000076E-2</v>
      </c>
      <c r="G152">
        <f t="shared" si="30"/>
        <v>7.6565000000000188E-2</v>
      </c>
      <c r="H152">
        <f t="shared" si="31"/>
        <v>0.27670381276737077</v>
      </c>
    </row>
    <row r="153" spans="1:8" x14ac:dyDescent="0.35">
      <c r="A153" t="s">
        <v>9</v>
      </c>
      <c r="B153">
        <v>2</v>
      </c>
      <c r="C153" t="s">
        <v>2</v>
      </c>
      <c r="D153" t="s">
        <v>11</v>
      </c>
      <c r="E153">
        <v>-9.2000000000000082E-2</v>
      </c>
      <c r="F153">
        <v>-1.9000000000000128E-2</v>
      </c>
      <c r="G153">
        <f t="shared" si="30"/>
        <v>8.8250000000000203E-3</v>
      </c>
      <c r="H153">
        <f t="shared" si="31"/>
        <v>9.3941471140279786E-2</v>
      </c>
    </row>
    <row r="154" spans="1:8" x14ac:dyDescent="0.35">
      <c r="A154" t="s">
        <v>9</v>
      </c>
      <c r="B154">
        <v>2</v>
      </c>
      <c r="C154" t="s">
        <v>2</v>
      </c>
      <c r="D154" t="s">
        <v>11</v>
      </c>
      <c r="E154">
        <v>-4.9000000000000377E-2</v>
      </c>
      <c r="F154">
        <v>-0.19700000000000006</v>
      </c>
      <c r="G154">
        <f t="shared" si="30"/>
        <v>4.1210000000000059E-2</v>
      </c>
      <c r="H154">
        <f t="shared" si="31"/>
        <v>0.20300246303924507</v>
      </c>
    </row>
    <row r="155" spans="1:8" x14ac:dyDescent="0.35">
      <c r="A155" t="s">
        <v>9</v>
      </c>
      <c r="B155">
        <v>3</v>
      </c>
      <c r="C155" t="s">
        <v>2</v>
      </c>
      <c r="D155" t="s">
        <v>12</v>
      </c>
      <c r="E155">
        <v>-5.1999999999999602E-2</v>
      </c>
      <c r="F155">
        <v>0.2589999999999999</v>
      </c>
      <c r="G155">
        <f t="shared" si="30"/>
        <v>6.9784999999999903E-2</v>
      </c>
      <c r="H155">
        <f t="shared" si="31"/>
        <v>0.26416850682850124</v>
      </c>
    </row>
    <row r="156" spans="1:8" x14ac:dyDescent="0.35">
      <c r="A156" t="s">
        <v>9</v>
      </c>
      <c r="B156">
        <v>3</v>
      </c>
      <c r="C156" t="s">
        <v>2</v>
      </c>
      <c r="D156" t="s">
        <v>12</v>
      </c>
      <c r="E156">
        <v>0.30700000000000038</v>
      </c>
      <c r="F156">
        <v>-0.12599999999999989</v>
      </c>
      <c r="G156">
        <f t="shared" si="30"/>
        <v>0.11012500000000021</v>
      </c>
      <c r="H156">
        <f t="shared" si="31"/>
        <v>0.33185087012090264</v>
      </c>
    </row>
    <row r="157" spans="1:8" x14ac:dyDescent="0.35">
      <c r="A157" t="s">
        <v>9</v>
      </c>
      <c r="B157">
        <v>3</v>
      </c>
      <c r="C157" t="s">
        <v>2</v>
      </c>
      <c r="D157" t="s">
        <v>12</v>
      </c>
      <c r="E157">
        <v>-0.17300000000000004</v>
      </c>
      <c r="F157">
        <v>-0.11900000000000022</v>
      </c>
      <c r="G157">
        <f t="shared" si="30"/>
        <v>4.4090000000000067E-2</v>
      </c>
      <c r="H157">
        <f t="shared" si="31"/>
        <v>0.20997618912629135</v>
      </c>
    </row>
    <row r="158" spans="1:8" x14ac:dyDescent="0.35">
      <c r="A158" t="s">
        <v>9</v>
      </c>
      <c r="B158">
        <v>3</v>
      </c>
      <c r="C158" t="s">
        <v>2</v>
      </c>
      <c r="D158" t="s">
        <v>12</v>
      </c>
      <c r="E158">
        <v>-0.21600000000000019</v>
      </c>
      <c r="F158">
        <v>-1.6999999999999904E-2</v>
      </c>
      <c r="G158">
        <f t="shared" si="30"/>
        <v>4.6945000000000084E-2</v>
      </c>
      <c r="H158">
        <f t="shared" si="31"/>
        <v>0.21666794871415587</v>
      </c>
    </row>
    <row r="159" spans="1:8" x14ac:dyDescent="0.35">
      <c r="A159" t="s">
        <v>9</v>
      </c>
      <c r="B159">
        <v>3</v>
      </c>
      <c r="C159" t="s">
        <v>2</v>
      </c>
      <c r="D159" t="s">
        <v>12</v>
      </c>
      <c r="E159">
        <v>-3.2000000000000028E-2</v>
      </c>
      <c r="F159">
        <v>8.999999999999897E-3</v>
      </c>
      <c r="G159">
        <f t="shared" si="30"/>
        <v>1.1050000000000001E-3</v>
      </c>
      <c r="H159">
        <f t="shared" si="31"/>
        <v>3.3241540277189327E-2</v>
      </c>
    </row>
    <row r="160" spans="1:8" x14ac:dyDescent="0.35">
      <c r="A160" t="s">
        <v>9</v>
      </c>
      <c r="B160">
        <v>3</v>
      </c>
      <c r="C160" t="s">
        <v>2</v>
      </c>
      <c r="D160" t="s">
        <v>12</v>
      </c>
      <c r="E160">
        <v>0.16500000000000004</v>
      </c>
      <c r="F160">
        <v>-1.4000000000000234E-2</v>
      </c>
      <c r="G160">
        <f t="shared" si="30"/>
        <v>2.7421000000000018E-2</v>
      </c>
      <c r="H160">
        <f t="shared" si="31"/>
        <v>0.1655928742428249</v>
      </c>
    </row>
    <row r="161" spans="1:8" x14ac:dyDescent="0.35">
      <c r="A161" t="s">
        <v>9</v>
      </c>
      <c r="B161">
        <v>3</v>
      </c>
      <c r="C161" t="s">
        <v>2</v>
      </c>
      <c r="D161" t="s">
        <v>12</v>
      </c>
      <c r="E161">
        <v>4.3999999999999595E-2</v>
      </c>
      <c r="F161">
        <v>4.8000000000000043E-2</v>
      </c>
      <c r="G161">
        <f t="shared" si="30"/>
        <v>4.2399999999999686E-3</v>
      </c>
      <c r="H161">
        <f t="shared" si="31"/>
        <v>6.5115282384398579E-2</v>
      </c>
    </row>
    <row r="162" spans="1:8" x14ac:dyDescent="0.35">
      <c r="A162" t="s">
        <v>9</v>
      </c>
      <c r="B162">
        <v>3</v>
      </c>
      <c r="C162" t="s">
        <v>2</v>
      </c>
      <c r="D162" t="s">
        <v>12</v>
      </c>
      <c r="E162">
        <v>4.6999999999999709E-2</v>
      </c>
      <c r="F162">
        <v>-1.4000000000000234E-2</v>
      </c>
      <c r="G162">
        <f t="shared" si="30"/>
        <v>2.4049999999999792E-3</v>
      </c>
      <c r="H162">
        <f t="shared" si="31"/>
        <v>4.9040799340956703E-2</v>
      </c>
    </row>
    <row r="163" spans="1:8" x14ac:dyDescent="0.35">
      <c r="A163" t="s">
        <v>9</v>
      </c>
      <c r="B163">
        <v>3</v>
      </c>
      <c r="C163" t="s">
        <v>2</v>
      </c>
      <c r="D163" t="s">
        <v>12</v>
      </c>
      <c r="E163">
        <v>-0.12099999999999955</v>
      </c>
      <c r="F163">
        <v>-8.3000000000000185E-2</v>
      </c>
      <c r="G163">
        <f t="shared" si="30"/>
        <v>2.1529999999999924E-2</v>
      </c>
      <c r="H163">
        <f t="shared" si="31"/>
        <v>0.14673104647619714</v>
      </c>
    </row>
    <row r="164" spans="1:8" x14ac:dyDescent="0.35">
      <c r="A164" t="s">
        <v>9</v>
      </c>
      <c r="B164">
        <v>3</v>
      </c>
      <c r="C164" t="s">
        <v>2</v>
      </c>
      <c r="D164" t="s">
        <v>12</v>
      </c>
      <c r="E164">
        <v>3.0999999999999694E-2</v>
      </c>
      <c r="F164">
        <v>6.1999999999999833E-2</v>
      </c>
      <c r="G164">
        <f t="shared" si="30"/>
        <v>4.8049999999999603E-3</v>
      </c>
      <c r="H164">
        <f t="shared" si="31"/>
        <v>6.9318107302493201E-2</v>
      </c>
    </row>
    <row r="165" spans="1:8" x14ac:dyDescent="0.35">
      <c r="A165" t="s">
        <v>9</v>
      </c>
      <c r="B165">
        <v>4</v>
      </c>
      <c r="C165" t="s">
        <v>3</v>
      </c>
      <c r="D165" t="s">
        <v>11</v>
      </c>
      <c r="E165">
        <v>-1.9000000000000128E-2</v>
      </c>
      <c r="F165">
        <v>-0.26999999999999957</v>
      </c>
      <c r="G165">
        <f t="shared" si="30"/>
        <v>7.3260999999999771E-2</v>
      </c>
      <c r="H165">
        <f t="shared" si="31"/>
        <v>0.27066769293729864</v>
      </c>
    </row>
    <row r="166" spans="1:8" x14ac:dyDescent="0.35">
      <c r="A166" t="s">
        <v>9</v>
      </c>
      <c r="B166">
        <v>4</v>
      </c>
      <c r="C166" t="s">
        <v>3</v>
      </c>
      <c r="D166" t="s">
        <v>11</v>
      </c>
      <c r="E166">
        <v>0.21799999999999997</v>
      </c>
      <c r="F166">
        <v>-5.2999999999999936E-2</v>
      </c>
      <c r="G166">
        <f t="shared" si="30"/>
        <v>5.0332999999999982E-2</v>
      </c>
      <c r="H166">
        <f t="shared" si="31"/>
        <v>0.22435017272112803</v>
      </c>
    </row>
    <row r="167" spans="1:8" x14ac:dyDescent="0.35">
      <c r="A167" t="s">
        <v>9</v>
      </c>
      <c r="B167">
        <v>4</v>
      </c>
      <c r="C167" t="s">
        <v>3</v>
      </c>
      <c r="D167" t="s">
        <v>11</v>
      </c>
      <c r="E167">
        <v>-4.8000000000000043E-2</v>
      </c>
      <c r="F167">
        <v>0.15100000000000069</v>
      </c>
      <c r="G167">
        <f t="shared" si="30"/>
        <v>2.510500000000021E-2</v>
      </c>
      <c r="H167">
        <f t="shared" si="31"/>
        <v>0.15844557425185535</v>
      </c>
    </row>
    <row r="168" spans="1:8" x14ac:dyDescent="0.35">
      <c r="A168" t="s">
        <v>9</v>
      </c>
      <c r="B168">
        <v>4</v>
      </c>
      <c r="C168" t="s">
        <v>3</v>
      </c>
      <c r="D168" t="s">
        <v>11</v>
      </c>
      <c r="E168">
        <v>-3.2000000000000028E-2</v>
      </c>
      <c r="F168">
        <v>6.5999999999999837E-2</v>
      </c>
      <c r="G168">
        <f t="shared" si="30"/>
        <v>5.3799999999999803E-3</v>
      </c>
      <c r="H168">
        <f t="shared" si="31"/>
        <v>7.3348483283568855E-2</v>
      </c>
    </row>
    <row r="169" spans="1:8" x14ac:dyDescent="0.35">
      <c r="A169" t="s">
        <v>9</v>
      </c>
      <c r="B169">
        <v>4</v>
      </c>
      <c r="C169" t="s">
        <v>3</v>
      </c>
      <c r="D169" t="s">
        <v>11</v>
      </c>
      <c r="E169">
        <v>-0.121</v>
      </c>
      <c r="F169">
        <v>0.10500000000000043</v>
      </c>
      <c r="G169">
        <f t="shared" si="30"/>
        <v>2.5666000000000092E-2</v>
      </c>
      <c r="H169">
        <f t="shared" si="31"/>
        <v>0.16020611723651532</v>
      </c>
    </row>
    <row r="170" spans="1:8" x14ac:dyDescent="0.35">
      <c r="A170" t="s">
        <v>9</v>
      </c>
      <c r="B170">
        <v>5</v>
      </c>
      <c r="C170" t="s">
        <v>3</v>
      </c>
      <c r="D170" t="s">
        <v>11</v>
      </c>
      <c r="E170">
        <v>0.28200000000000003</v>
      </c>
      <c r="F170">
        <v>-2.7999999999999581E-2</v>
      </c>
      <c r="G170">
        <f t="shared" si="30"/>
        <v>8.0307999999999991E-2</v>
      </c>
      <c r="H170">
        <f t="shared" si="31"/>
        <v>0.28338666164800347</v>
      </c>
    </row>
    <row r="171" spans="1:8" x14ac:dyDescent="0.35">
      <c r="A171" t="s">
        <v>9</v>
      </c>
      <c r="B171">
        <v>5</v>
      </c>
      <c r="C171" t="s">
        <v>3</v>
      </c>
      <c r="D171" t="s">
        <v>11</v>
      </c>
      <c r="E171">
        <v>4.8999999999999932E-2</v>
      </c>
      <c r="F171">
        <v>0.39700000000000024</v>
      </c>
      <c r="G171">
        <f t="shared" si="30"/>
        <v>0.16001000000000018</v>
      </c>
      <c r="H171">
        <f t="shared" si="31"/>
        <v>0.40001249980469383</v>
      </c>
    </row>
    <row r="172" spans="1:8" x14ac:dyDescent="0.35">
      <c r="A172" t="s">
        <v>9</v>
      </c>
      <c r="B172">
        <v>5</v>
      </c>
      <c r="C172" t="s">
        <v>3</v>
      </c>
      <c r="D172" t="s">
        <v>11</v>
      </c>
      <c r="E172">
        <v>0.1080000000000001</v>
      </c>
      <c r="F172">
        <v>-0.16199999999999992</v>
      </c>
      <c r="G172">
        <f t="shared" si="30"/>
        <v>3.7907999999999997E-2</v>
      </c>
      <c r="H172">
        <f t="shared" si="31"/>
        <v>0.19469976887505541</v>
      </c>
    </row>
    <row r="173" spans="1:8" x14ac:dyDescent="0.35">
      <c r="A173" t="s">
        <v>9</v>
      </c>
      <c r="B173">
        <v>5</v>
      </c>
      <c r="C173" t="s">
        <v>3</v>
      </c>
      <c r="D173" t="s">
        <v>11</v>
      </c>
      <c r="E173">
        <v>4.8999999999999932E-2</v>
      </c>
      <c r="F173">
        <v>-0.22199999999999953</v>
      </c>
      <c r="G173">
        <f t="shared" si="30"/>
        <v>5.1684999999999787E-2</v>
      </c>
      <c r="H173">
        <f t="shared" si="31"/>
        <v>0.22734335266288255</v>
      </c>
    </row>
    <row r="174" spans="1:8" x14ac:dyDescent="0.35">
      <c r="A174" t="s">
        <v>9</v>
      </c>
      <c r="B174">
        <v>5</v>
      </c>
      <c r="C174" t="s">
        <v>3</v>
      </c>
      <c r="D174" t="s">
        <v>11</v>
      </c>
      <c r="E174">
        <v>1.2000000000000011E-2</v>
      </c>
      <c r="F174">
        <v>-0.13900000000000023</v>
      </c>
      <c r="G174">
        <f t="shared" si="30"/>
        <v>1.9465000000000066E-2</v>
      </c>
      <c r="H174">
        <f t="shared" si="31"/>
        <v>0.13951702405083069</v>
      </c>
    </row>
    <row r="175" spans="1:8" x14ac:dyDescent="0.35">
      <c r="A175" t="s">
        <v>9</v>
      </c>
      <c r="B175">
        <v>5</v>
      </c>
      <c r="C175" t="s">
        <v>3</v>
      </c>
      <c r="D175" t="s">
        <v>11</v>
      </c>
      <c r="E175">
        <v>-1.0999999999999677E-2</v>
      </c>
      <c r="F175">
        <v>2.2000000000000242E-2</v>
      </c>
      <c r="G175">
        <f t="shared" si="30"/>
        <v>6.0500000000000354E-4</v>
      </c>
      <c r="H175">
        <f t="shared" si="31"/>
        <v>2.4596747752497757E-2</v>
      </c>
    </row>
    <row r="176" spans="1:8" x14ac:dyDescent="0.35">
      <c r="A176" t="s">
        <v>9</v>
      </c>
      <c r="B176">
        <v>5</v>
      </c>
      <c r="C176" t="s">
        <v>3</v>
      </c>
      <c r="D176" t="s">
        <v>11</v>
      </c>
      <c r="E176">
        <v>-0.2669999999999999</v>
      </c>
      <c r="F176">
        <v>3.2000000000000028E-2</v>
      </c>
      <c r="G176">
        <f t="shared" si="30"/>
        <v>7.2312999999999947E-2</v>
      </c>
      <c r="H176">
        <f t="shared" si="31"/>
        <v>0.26891076586853108</v>
      </c>
    </row>
    <row r="177" spans="1:8" x14ac:dyDescent="0.35">
      <c r="A177" t="s">
        <v>9</v>
      </c>
      <c r="B177">
        <v>5</v>
      </c>
      <c r="C177" t="s">
        <v>3</v>
      </c>
      <c r="D177" t="s">
        <v>11</v>
      </c>
      <c r="E177">
        <v>-0.19199999999999973</v>
      </c>
      <c r="F177">
        <v>-0.15899999999999981</v>
      </c>
      <c r="G177">
        <f t="shared" si="30"/>
        <v>6.2144999999999839E-2</v>
      </c>
      <c r="H177">
        <f t="shared" si="31"/>
        <v>0.24928898892650642</v>
      </c>
    </row>
    <row r="178" spans="1:8" x14ac:dyDescent="0.35">
      <c r="A178" t="s">
        <v>9</v>
      </c>
      <c r="B178">
        <v>5</v>
      </c>
      <c r="C178" t="s">
        <v>3</v>
      </c>
      <c r="D178" t="s">
        <v>11</v>
      </c>
      <c r="E178">
        <v>-0.11599999999999966</v>
      </c>
      <c r="F178">
        <v>-9.6999999999999531E-2</v>
      </c>
      <c r="G178">
        <f t="shared" si="30"/>
        <v>2.286499999999983E-2</v>
      </c>
      <c r="H178">
        <f t="shared" si="31"/>
        <v>0.15121177202850256</v>
      </c>
    </row>
    <row r="179" spans="1:8" x14ac:dyDescent="0.35">
      <c r="A179" t="s">
        <v>9</v>
      </c>
      <c r="B179">
        <v>5</v>
      </c>
      <c r="C179" t="s">
        <v>3</v>
      </c>
      <c r="D179" t="s">
        <v>11</v>
      </c>
      <c r="E179">
        <v>8.8000000000000078E-2</v>
      </c>
      <c r="F179">
        <v>0.35400000000000009</v>
      </c>
      <c r="G179">
        <f t="shared" si="30"/>
        <v>0.13306000000000007</v>
      </c>
      <c r="H179">
        <f t="shared" si="31"/>
        <v>0.36477390257528025</v>
      </c>
    </row>
    <row r="180" spans="1:8" x14ac:dyDescent="0.35">
      <c r="A180" t="s">
        <v>9</v>
      </c>
      <c r="B180">
        <v>6</v>
      </c>
      <c r="C180" t="s">
        <v>3</v>
      </c>
      <c r="D180" t="s">
        <v>12</v>
      </c>
      <c r="E180">
        <v>-0.14499999999999957</v>
      </c>
      <c r="F180">
        <v>-0.20000000000000018</v>
      </c>
      <c r="G180">
        <f t="shared" si="30"/>
        <v>6.1024999999999947E-2</v>
      </c>
      <c r="H180">
        <f t="shared" si="31"/>
        <v>0.24703238654071241</v>
      </c>
    </row>
    <row r="181" spans="1:8" x14ac:dyDescent="0.35">
      <c r="A181" t="s">
        <v>9</v>
      </c>
      <c r="B181">
        <v>6</v>
      </c>
      <c r="C181" t="s">
        <v>3</v>
      </c>
      <c r="D181" t="s">
        <v>12</v>
      </c>
      <c r="E181">
        <v>-0.24000000000000021</v>
      </c>
      <c r="F181">
        <v>-4.8000000000000043E-2</v>
      </c>
      <c r="G181">
        <f t="shared" si="30"/>
        <v>5.990400000000011E-2</v>
      </c>
      <c r="H181">
        <f t="shared" si="31"/>
        <v>0.2447529366524539</v>
      </c>
    </row>
    <row r="182" spans="1:8" x14ac:dyDescent="0.35">
      <c r="A182" t="s">
        <v>9</v>
      </c>
      <c r="B182">
        <v>6</v>
      </c>
      <c r="C182" t="s">
        <v>3</v>
      </c>
      <c r="D182" t="s">
        <v>12</v>
      </c>
      <c r="E182">
        <v>-3.3000000000000362E-2</v>
      </c>
      <c r="F182">
        <v>0.12599999999999989</v>
      </c>
      <c r="G182">
        <f t="shared" si="30"/>
        <v>1.6964999999999997E-2</v>
      </c>
      <c r="H182">
        <f t="shared" si="31"/>
        <v>0.13024976007655445</v>
      </c>
    </row>
    <row r="183" spans="1:8" x14ac:dyDescent="0.35">
      <c r="A183" t="s">
        <v>9</v>
      </c>
      <c r="B183">
        <v>6</v>
      </c>
      <c r="C183" t="s">
        <v>3</v>
      </c>
      <c r="D183" t="s">
        <v>12</v>
      </c>
      <c r="E183">
        <v>7.8999999999999737E-2</v>
      </c>
      <c r="F183">
        <v>0.17899999999999983</v>
      </c>
      <c r="G183">
        <f t="shared" si="30"/>
        <v>3.8281999999999899E-2</v>
      </c>
      <c r="H183">
        <f t="shared" si="31"/>
        <v>0.19565786465153887</v>
      </c>
    </row>
    <row r="184" spans="1:8" x14ac:dyDescent="0.35">
      <c r="A184" t="s">
        <v>9</v>
      </c>
      <c r="B184">
        <v>6</v>
      </c>
      <c r="C184" t="s">
        <v>3</v>
      </c>
      <c r="D184" t="s">
        <v>12</v>
      </c>
      <c r="E184">
        <v>0.20399999999999974</v>
      </c>
      <c r="F184">
        <v>0.16500000000000004</v>
      </c>
      <c r="G184">
        <f t="shared" si="30"/>
        <v>6.8840999999999902E-2</v>
      </c>
      <c r="H184">
        <f t="shared" si="31"/>
        <v>0.26237568484903456</v>
      </c>
    </row>
    <row r="185" spans="1:8" x14ac:dyDescent="0.35">
      <c r="A185" t="s">
        <v>9</v>
      </c>
      <c r="B185">
        <v>6</v>
      </c>
      <c r="C185" t="s">
        <v>3</v>
      </c>
      <c r="D185" t="s">
        <v>12</v>
      </c>
      <c r="E185">
        <v>0.13499999999999979</v>
      </c>
      <c r="F185">
        <v>-0.121</v>
      </c>
      <c r="G185">
        <f t="shared" si="30"/>
        <v>3.2865999999999944E-2</v>
      </c>
      <c r="H185">
        <f t="shared" si="31"/>
        <v>0.18128982321134285</v>
      </c>
    </row>
    <row r="186" spans="1:8" x14ac:dyDescent="0.35">
      <c r="A186" t="s">
        <v>9</v>
      </c>
      <c r="B186">
        <v>6</v>
      </c>
      <c r="C186" t="s">
        <v>3</v>
      </c>
      <c r="D186" t="s">
        <v>12</v>
      </c>
      <c r="E186">
        <v>7.2000000000000064E-2</v>
      </c>
      <c r="F186">
        <v>-1.9000000000000128E-2</v>
      </c>
      <c r="G186">
        <f t="shared" si="30"/>
        <v>5.5450000000000135E-3</v>
      </c>
      <c r="H186">
        <f t="shared" si="31"/>
        <v>7.4464756764525949E-2</v>
      </c>
    </row>
    <row r="187" spans="1:8" x14ac:dyDescent="0.35">
      <c r="A187" t="s">
        <v>9</v>
      </c>
      <c r="B187">
        <v>6</v>
      </c>
      <c r="C187" t="s">
        <v>3</v>
      </c>
      <c r="D187" t="s">
        <v>12</v>
      </c>
      <c r="E187">
        <v>0.10200000000000031</v>
      </c>
      <c r="F187">
        <v>0.1160000000000001</v>
      </c>
      <c r="G187">
        <f t="shared" si="30"/>
        <v>2.3860000000000089E-2</v>
      </c>
      <c r="H187">
        <f t="shared" si="31"/>
        <v>0.15446682491719732</v>
      </c>
    </row>
    <row r="188" spans="1:8" x14ac:dyDescent="0.35">
      <c r="A188" t="s">
        <v>9</v>
      </c>
      <c r="B188">
        <v>6</v>
      </c>
      <c r="C188" t="s">
        <v>3</v>
      </c>
      <c r="D188" t="s">
        <v>12</v>
      </c>
      <c r="E188">
        <v>-1.6000000000000014E-2</v>
      </c>
      <c r="F188">
        <v>-7.7999999999999847E-2</v>
      </c>
      <c r="G188">
        <f t="shared" si="30"/>
        <v>6.3399999999999767E-3</v>
      </c>
      <c r="H188">
        <f t="shared" si="31"/>
        <v>7.9624116949577384E-2</v>
      </c>
    </row>
    <row r="189" spans="1:8" x14ac:dyDescent="0.35">
      <c r="A189" t="s">
        <v>9</v>
      </c>
      <c r="B189">
        <v>6</v>
      </c>
      <c r="C189" t="s">
        <v>3</v>
      </c>
      <c r="D189" t="s">
        <v>12</v>
      </c>
      <c r="E189">
        <v>-0.15800000000000036</v>
      </c>
      <c r="F189">
        <v>-0.12400000000000011</v>
      </c>
      <c r="G189">
        <f t="shared" si="30"/>
        <v>4.034000000000014E-2</v>
      </c>
      <c r="H189">
        <f t="shared" si="31"/>
        <v>0.20084820138602222</v>
      </c>
    </row>
    <row r="190" spans="1:8" x14ac:dyDescent="0.35">
      <c r="A190" t="s">
        <v>9</v>
      </c>
      <c r="B190">
        <v>7</v>
      </c>
      <c r="C190" t="s">
        <v>4</v>
      </c>
      <c r="D190" t="s">
        <v>11</v>
      </c>
      <c r="E190">
        <v>-0.17299999999999982</v>
      </c>
      <c r="F190">
        <v>-0.16400000000000059</v>
      </c>
      <c r="G190">
        <f t="shared" si="30"/>
        <v>5.6825000000000132E-2</v>
      </c>
      <c r="H190">
        <f t="shared" si="31"/>
        <v>0.23837994882120461</v>
      </c>
    </row>
    <row r="191" spans="1:8" x14ac:dyDescent="0.35">
      <c r="A191" t="s">
        <v>9</v>
      </c>
      <c r="B191">
        <v>7</v>
      </c>
      <c r="C191" t="s">
        <v>4</v>
      </c>
      <c r="D191" t="s">
        <v>11</v>
      </c>
      <c r="E191">
        <v>-7.0999999999999952E-2</v>
      </c>
      <c r="F191">
        <v>0.10599999999999987</v>
      </c>
      <c r="G191">
        <f t="shared" si="30"/>
        <v>1.6276999999999965E-2</v>
      </c>
      <c r="H191">
        <f t="shared" si="31"/>
        <v>0.12758134659894432</v>
      </c>
    </row>
    <row r="192" spans="1:8" x14ac:dyDescent="0.35">
      <c r="A192" t="s">
        <v>9</v>
      </c>
      <c r="B192">
        <v>7</v>
      </c>
      <c r="C192" t="s">
        <v>4</v>
      </c>
      <c r="D192" t="s">
        <v>11</v>
      </c>
      <c r="E192">
        <v>3.1000000000000139E-2</v>
      </c>
      <c r="F192">
        <v>-4.2000000000000703E-2</v>
      </c>
      <c r="G192">
        <f t="shared" si="30"/>
        <v>2.7250000000000676E-3</v>
      </c>
      <c r="H192">
        <f t="shared" si="31"/>
        <v>5.2201532544553397E-2</v>
      </c>
    </row>
    <row r="193" spans="1:8" x14ac:dyDescent="0.35">
      <c r="A193" t="s">
        <v>9</v>
      </c>
      <c r="B193">
        <v>7</v>
      </c>
      <c r="C193" t="s">
        <v>4</v>
      </c>
      <c r="D193" t="s">
        <v>11</v>
      </c>
      <c r="E193">
        <v>6.1000000000000165E-2</v>
      </c>
      <c r="F193">
        <v>1.699999999999946E-2</v>
      </c>
      <c r="G193">
        <f t="shared" si="30"/>
        <v>4.0100000000000023E-3</v>
      </c>
      <c r="H193">
        <f t="shared" si="31"/>
        <v>6.332456079595028E-2</v>
      </c>
    </row>
    <row r="194" spans="1:8" x14ac:dyDescent="0.35">
      <c r="A194" t="s">
        <v>9</v>
      </c>
      <c r="B194">
        <v>7</v>
      </c>
      <c r="C194" t="s">
        <v>4</v>
      </c>
      <c r="D194" t="s">
        <v>11</v>
      </c>
      <c r="E194">
        <v>0.15300000000000002</v>
      </c>
      <c r="F194">
        <v>8.599999999999941E-2</v>
      </c>
      <c r="G194">
        <f t="shared" ref="G194:G257" si="32">POWER(E194,2)+POWER(F194,2)</f>
        <v>3.0804999999999905E-2</v>
      </c>
      <c r="H194">
        <f t="shared" si="31"/>
        <v>0.17551353224181862</v>
      </c>
    </row>
    <row r="195" spans="1:8" x14ac:dyDescent="0.35">
      <c r="A195" t="s">
        <v>9</v>
      </c>
      <c r="B195">
        <v>8</v>
      </c>
      <c r="C195" t="s">
        <v>4</v>
      </c>
      <c r="D195" t="s">
        <v>11</v>
      </c>
      <c r="E195">
        <v>-0.10400000000000009</v>
      </c>
      <c r="F195">
        <v>0.17799999999999994</v>
      </c>
      <c r="G195">
        <f t="shared" si="32"/>
        <v>4.2499999999999996E-2</v>
      </c>
      <c r="H195">
        <f t="shared" ref="H195:H258" si="33">SQRT(G195)</f>
        <v>0.20615528128088301</v>
      </c>
    </row>
    <row r="196" spans="1:8" x14ac:dyDescent="0.35">
      <c r="A196" t="s">
        <v>9</v>
      </c>
      <c r="B196">
        <v>8</v>
      </c>
      <c r="C196" t="s">
        <v>4</v>
      </c>
      <c r="D196" t="s">
        <v>11</v>
      </c>
      <c r="E196">
        <v>5.1000000000000156E-2</v>
      </c>
      <c r="F196">
        <v>9.9000000000000199E-2</v>
      </c>
      <c r="G196">
        <f t="shared" si="32"/>
        <v>1.2402000000000055E-2</v>
      </c>
      <c r="H196">
        <f t="shared" si="33"/>
        <v>0.11136426715962376</v>
      </c>
    </row>
    <row r="197" spans="1:8" x14ac:dyDescent="0.35">
      <c r="A197" t="s">
        <v>9</v>
      </c>
      <c r="B197">
        <v>8</v>
      </c>
      <c r="C197" t="s">
        <v>4</v>
      </c>
      <c r="D197" t="s">
        <v>11</v>
      </c>
      <c r="E197">
        <v>-7.3999999999999844E-2</v>
      </c>
      <c r="F197">
        <v>-0.23300000000000054</v>
      </c>
      <c r="G197">
        <f t="shared" si="32"/>
        <v>5.9765000000000228E-2</v>
      </c>
      <c r="H197">
        <f t="shared" si="33"/>
        <v>0.24446881191677647</v>
      </c>
    </row>
    <row r="198" spans="1:8" x14ac:dyDescent="0.35">
      <c r="A198" t="s">
        <v>9</v>
      </c>
      <c r="B198">
        <v>8</v>
      </c>
      <c r="C198" t="s">
        <v>4</v>
      </c>
      <c r="D198" t="s">
        <v>11</v>
      </c>
      <c r="E198">
        <v>6.7000000000000171E-2</v>
      </c>
      <c r="F198">
        <v>-0.12100000000000044</v>
      </c>
      <c r="G198">
        <f t="shared" si="32"/>
        <v>1.913000000000013E-2</v>
      </c>
      <c r="H198">
        <f t="shared" si="33"/>
        <v>0.13831124321616131</v>
      </c>
    </row>
    <row r="199" spans="1:8" x14ac:dyDescent="0.35">
      <c r="A199" t="s">
        <v>9</v>
      </c>
      <c r="B199">
        <v>8</v>
      </c>
      <c r="C199" t="s">
        <v>4</v>
      </c>
      <c r="D199" t="s">
        <v>11</v>
      </c>
      <c r="E199">
        <v>6.0000000000000053E-2</v>
      </c>
      <c r="F199">
        <v>7.5999999999999623E-2</v>
      </c>
      <c r="G199">
        <f t="shared" si="32"/>
        <v>9.3759999999999486E-3</v>
      </c>
      <c r="H199">
        <f t="shared" si="33"/>
        <v>9.6829747495281365E-2</v>
      </c>
    </row>
    <row r="200" spans="1:8" x14ac:dyDescent="0.35">
      <c r="A200" t="s">
        <v>9</v>
      </c>
      <c r="B200">
        <v>9</v>
      </c>
      <c r="C200" t="s">
        <v>4</v>
      </c>
      <c r="D200" t="s">
        <v>12</v>
      </c>
      <c r="E200">
        <v>0.29999999999999982</v>
      </c>
      <c r="F200">
        <v>-0.15599999999999969</v>
      </c>
      <c r="G200">
        <f t="shared" si="32"/>
        <v>0.1143359999999998</v>
      </c>
      <c r="H200">
        <f t="shared" si="33"/>
        <v>0.33813606728652862</v>
      </c>
    </row>
    <row r="201" spans="1:8" x14ac:dyDescent="0.35">
      <c r="A201" t="s">
        <v>9</v>
      </c>
      <c r="B201">
        <v>9</v>
      </c>
      <c r="C201" t="s">
        <v>4</v>
      </c>
      <c r="D201" t="s">
        <v>12</v>
      </c>
      <c r="E201">
        <v>-0.14400000000000013</v>
      </c>
      <c r="F201">
        <v>-0.15000000000000036</v>
      </c>
      <c r="G201">
        <f t="shared" si="32"/>
        <v>4.3236000000000142E-2</v>
      </c>
      <c r="H201">
        <f t="shared" si="33"/>
        <v>0.20793268141396182</v>
      </c>
    </row>
    <row r="202" spans="1:8" x14ac:dyDescent="0.35">
      <c r="A202" t="s">
        <v>9</v>
      </c>
      <c r="B202">
        <v>9</v>
      </c>
      <c r="C202" t="s">
        <v>4</v>
      </c>
      <c r="D202" t="s">
        <v>12</v>
      </c>
      <c r="E202">
        <v>-0.14100000000000001</v>
      </c>
      <c r="F202">
        <v>-2.5000000000000355E-2</v>
      </c>
      <c r="G202">
        <f t="shared" si="32"/>
        <v>2.0506000000000021E-2</v>
      </c>
      <c r="H202">
        <f t="shared" si="33"/>
        <v>0.14319916200872135</v>
      </c>
    </row>
    <row r="203" spans="1:8" x14ac:dyDescent="0.35">
      <c r="A203" t="s">
        <v>9</v>
      </c>
      <c r="B203">
        <v>9</v>
      </c>
      <c r="C203" t="s">
        <v>4</v>
      </c>
      <c r="D203" t="s">
        <v>12</v>
      </c>
      <c r="E203">
        <v>6.9999999999996732E-3</v>
      </c>
      <c r="F203">
        <v>0.19599999999999973</v>
      </c>
      <c r="G203">
        <f t="shared" si="32"/>
        <v>3.8464999999999888E-2</v>
      </c>
      <c r="H203">
        <f t="shared" si="33"/>
        <v>0.19612496016570632</v>
      </c>
    </row>
    <row r="204" spans="1:8" x14ac:dyDescent="0.35">
      <c r="A204" t="s">
        <v>9</v>
      </c>
      <c r="B204">
        <v>9</v>
      </c>
      <c r="C204" t="s">
        <v>4</v>
      </c>
      <c r="D204" t="s">
        <v>12</v>
      </c>
      <c r="E204">
        <v>-2.2000000000000242E-2</v>
      </c>
      <c r="F204">
        <v>0.13699999999999957</v>
      </c>
      <c r="G204">
        <f t="shared" si="32"/>
        <v>1.9252999999999892E-2</v>
      </c>
      <c r="H204">
        <f t="shared" si="33"/>
        <v>0.13875518008348334</v>
      </c>
    </row>
    <row r="205" spans="1:8" x14ac:dyDescent="0.35">
      <c r="A205" t="s">
        <v>9</v>
      </c>
      <c r="B205">
        <v>10</v>
      </c>
      <c r="C205" t="s">
        <v>5</v>
      </c>
      <c r="D205" t="s">
        <v>11</v>
      </c>
      <c r="E205">
        <v>-0.18599999999999994</v>
      </c>
      <c r="F205">
        <v>-0.42300000000000004</v>
      </c>
      <c r="G205">
        <f t="shared" si="32"/>
        <v>0.21352500000000002</v>
      </c>
      <c r="H205">
        <f t="shared" si="33"/>
        <v>0.46208765402248092</v>
      </c>
    </row>
    <row r="206" spans="1:8" x14ac:dyDescent="0.35">
      <c r="A206" t="s">
        <v>9</v>
      </c>
      <c r="B206">
        <v>10</v>
      </c>
      <c r="C206" t="s">
        <v>5</v>
      </c>
      <c r="D206" t="s">
        <v>11</v>
      </c>
      <c r="E206">
        <v>-0.14400000000000013</v>
      </c>
      <c r="F206">
        <v>-0.35100000000000087</v>
      </c>
      <c r="G206">
        <f t="shared" si="32"/>
        <v>0.14393700000000065</v>
      </c>
      <c r="H206">
        <f t="shared" si="33"/>
        <v>0.37939030035044469</v>
      </c>
    </row>
    <row r="207" spans="1:8" x14ac:dyDescent="0.35">
      <c r="A207" t="s">
        <v>9</v>
      </c>
      <c r="B207">
        <v>10</v>
      </c>
      <c r="C207" t="s">
        <v>5</v>
      </c>
      <c r="D207" t="s">
        <v>11</v>
      </c>
      <c r="E207">
        <v>-0.20300000000000007</v>
      </c>
      <c r="F207">
        <v>-0.25900000000000034</v>
      </c>
      <c r="G207">
        <f t="shared" si="32"/>
        <v>0.10829000000000022</v>
      </c>
      <c r="H207">
        <f t="shared" si="33"/>
        <v>0.32907445965920878</v>
      </c>
    </row>
    <row r="208" spans="1:8" x14ac:dyDescent="0.35">
      <c r="A208" t="s">
        <v>9</v>
      </c>
      <c r="B208">
        <v>10</v>
      </c>
      <c r="C208" t="s">
        <v>5</v>
      </c>
      <c r="D208" t="s">
        <v>11</v>
      </c>
      <c r="E208">
        <v>-0.121</v>
      </c>
      <c r="F208">
        <v>-0.1639999999999997</v>
      </c>
      <c r="G208">
        <f t="shared" si="32"/>
        <v>4.15369999999999E-2</v>
      </c>
      <c r="H208">
        <f t="shared" si="33"/>
        <v>0.20380628057054548</v>
      </c>
    </row>
    <row r="209" spans="1:8" x14ac:dyDescent="0.35">
      <c r="A209" t="s">
        <v>9</v>
      </c>
      <c r="B209">
        <v>10</v>
      </c>
      <c r="C209" t="s">
        <v>5</v>
      </c>
      <c r="D209" t="s">
        <v>11</v>
      </c>
      <c r="E209">
        <v>0.19799999999999995</v>
      </c>
      <c r="F209">
        <v>0.56299999999999883</v>
      </c>
      <c r="G209">
        <f t="shared" si="32"/>
        <v>0.35617299999999863</v>
      </c>
      <c r="H209">
        <f t="shared" si="33"/>
        <v>0.59680231232795888</v>
      </c>
    </row>
    <row r="210" spans="1:8" x14ac:dyDescent="0.35">
      <c r="A210" t="s">
        <v>9</v>
      </c>
      <c r="B210">
        <v>10</v>
      </c>
      <c r="C210" t="s">
        <v>5</v>
      </c>
      <c r="D210" t="s">
        <v>11</v>
      </c>
      <c r="E210">
        <v>0.373</v>
      </c>
      <c r="F210">
        <v>0.44500000000000028</v>
      </c>
      <c r="G210">
        <f t="shared" si="32"/>
        <v>0.33715400000000029</v>
      </c>
      <c r="H210">
        <f t="shared" si="33"/>
        <v>0.58064963618347365</v>
      </c>
    </row>
    <row r="211" spans="1:8" x14ac:dyDescent="0.35">
      <c r="A211" t="s">
        <v>9</v>
      </c>
      <c r="B211">
        <v>10</v>
      </c>
      <c r="C211" t="s">
        <v>5</v>
      </c>
      <c r="D211" t="s">
        <v>11</v>
      </c>
      <c r="E211">
        <v>0.20500000000000007</v>
      </c>
      <c r="F211">
        <v>7.6999999999999957E-2</v>
      </c>
      <c r="G211">
        <f t="shared" si="32"/>
        <v>4.7954000000000024E-2</v>
      </c>
      <c r="H211">
        <f t="shared" si="33"/>
        <v>0.21898401768165646</v>
      </c>
    </row>
    <row r="212" spans="1:8" x14ac:dyDescent="0.35">
      <c r="A212" t="s">
        <v>9</v>
      </c>
      <c r="B212">
        <v>10</v>
      </c>
      <c r="C212" t="s">
        <v>5</v>
      </c>
      <c r="D212" t="s">
        <v>11</v>
      </c>
      <c r="E212">
        <v>9.6000000000000085E-2</v>
      </c>
      <c r="F212">
        <v>1.3999999999999346E-2</v>
      </c>
      <c r="G212">
        <f t="shared" si="32"/>
        <v>9.4119999999999968E-3</v>
      </c>
      <c r="H212">
        <f t="shared" si="33"/>
        <v>9.7015462685079212E-2</v>
      </c>
    </row>
    <row r="213" spans="1:8" x14ac:dyDescent="0.35">
      <c r="A213" t="s">
        <v>9</v>
      </c>
      <c r="B213">
        <v>10</v>
      </c>
      <c r="C213" t="s">
        <v>5</v>
      </c>
      <c r="D213" t="s">
        <v>11</v>
      </c>
      <c r="E213">
        <v>-0.127</v>
      </c>
      <c r="F213">
        <v>0.10899999999999999</v>
      </c>
      <c r="G213">
        <f t="shared" si="32"/>
        <v>2.801E-2</v>
      </c>
      <c r="H213">
        <f t="shared" si="33"/>
        <v>0.16736188335460378</v>
      </c>
    </row>
    <row r="214" spans="1:8" x14ac:dyDescent="0.35">
      <c r="A214" t="s">
        <v>9</v>
      </c>
      <c r="B214">
        <v>10</v>
      </c>
      <c r="C214" t="s">
        <v>5</v>
      </c>
      <c r="D214" t="s">
        <v>11</v>
      </c>
      <c r="E214">
        <v>-8.8000000000000078E-2</v>
      </c>
      <c r="F214">
        <v>-1.2000000000000455E-2</v>
      </c>
      <c r="G214">
        <f t="shared" si="32"/>
        <v>7.8880000000000252E-3</v>
      </c>
      <c r="H214">
        <f t="shared" si="33"/>
        <v>8.8814413244698215E-2</v>
      </c>
    </row>
    <row r="215" spans="1:8" x14ac:dyDescent="0.35">
      <c r="A215" t="s">
        <v>9</v>
      </c>
      <c r="B215">
        <v>11</v>
      </c>
      <c r="C215" t="s">
        <v>5</v>
      </c>
      <c r="D215" t="s">
        <v>11</v>
      </c>
      <c r="E215">
        <v>0.21499999999999986</v>
      </c>
      <c r="F215">
        <v>0.29200000000000159</v>
      </c>
      <c r="G215">
        <f t="shared" si="32"/>
        <v>0.13148900000000088</v>
      </c>
      <c r="H215">
        <f t="shared" si="33"/>
        <v>0.36261411996777082</v>
      </c>
    </row>
    <row r="216" spans="1:8" x14ac:dyDescent="0.35">
      <c r="A216" t="s">
        <v>9</v>
      </c>
      <c r="B216">
        <v>11</v>
      </c>
      <c r="C216" t="s">
        <v>5</v>
      </c>
      <c r="D216" t="s">
        <v>11</v>
      </c>
      <c r="E216">
        <v>6.0999999999999943E-2</v>
      </c>
      <c r="F216">
        <v>0.26200000000000045</v>
      </c>
      <c r="G216">
        <f t="shared" si="32"/>
        <v>7.2365000000000221E-2</v>
      </c>
      <c r="H216">
        <f t="shared" si="33"/>
        <v>0.2690074348414932</v>
      </c>
    </row>
    <row r="217" spans="1:8" x14ac:dyDescent="0.35">
      <c r="A217" t="s">
        <v>9</v>
      </c>
      <c r="B217">
        <v>11</v>
      </c>
      <c r="C217" t="s">
        <v>5</v>
      </c>
      <c r="D217" t="s">
        <v>11</v>
      </c>
      <c r="E217">
        <v>0.27800000000000002</v>
      </c>
      <c r="F217">
        <v>-0.16899999999999871</v>
      </c>
      <c r="G217">
        <f t="shared" si="32"/>
        <v>0.10584499999999958</v>
      </c>
      <c r="H217">
        <f t="shared" si="33"/>
        <v>0.32533828548143479</v>
      </c>
    </row>
    <row r="218" spans="1:8" x14ac:dyDescent="0.35">
      <c r="A218" t="s">
        <v>9</v>
      </c>
      <c r="B218">
        <v>11</v>
      </c>
      <c r="C218" t="s">
        <v>5</v>
      </c>
      <c r="D218" t="s">
        <v>11</v>
      </c>
      <c r="E218">
        <v>0.13300000000000001</v>
      </c>
      <c r="F218">
        <v>-0.21199999999999974</v>
      </c>
      <c r="G218">
        <f t="shared" si="32"/>
        <v>6.2632999999999897E-2</v>
      </c>
      <c r="H218">
        <f t="shared" si="33"/>
        <v>0.25026585863836859</v>
      </c>
    </row>
    <row r="219" spans="1:8" x14ac:dyDescent="0.35">
      <c r="A219" t="s">
        <v>9</v>
      </c>
      <c r="B219">
        <v>11</v>
      </c>
      <c r="C219" t="s">
        <v>5</v>
      </c>
      <c r="D219" t="s">
        <v>11</v>
      </c>
      <c r="E219">
        <v>9.2999999999999972E-2</v>
      </c>
      <c r="F219">
        <v>7.800000000000118E-2</v>
      </c>
      <c r="G219">
        <f t="shared" si="32"/>
        <v>1.473300000000018E-2</v>
      </c>
      <c r="H219">
        <f t="shared" si="33"/>
        <v>0.12137956994486419</v>
      </c>
    </row>
    <row r="220" spans="1:8" x14ac:dyDescent="0.35">
      <c r="A220" t="s">
        <v>9</v>
      </c>
      <c r="B220">
        <v>11</v>
      </c>
      <c r="C220" t="s">
        <v>5</v>
      </c>
      <c r="D220" t="s">
        <v>11</v>
      </c>
      <c r="E220">
        <v>-0.13700000000000001</v>
      </c>
      <c r="F220">
        <v>5.1000000000000156E-2</v>
      </c>
      <c r="G220">
        <f t="shared" si="32"/>
        <v>2.1370000000000021E-2</v>
      </c>
      <c r="H220">
        <f t="shared" si="33"/>
        <v>0.14618481453283724</v>
      </c>
    </row>
    <row r="221" spans="1:8" x14ac:dyDescent="0.35">
      <c r="A221" t="s">
        <v>9</v>
      </c>
      <c r="B221">
        <v>11</v>
      </c>
      <c r="C221" t="s">
        <v>5</v>
      </c>
      <c r="D221" t="s">
        <v>11</v>
      </c>
      <c r="E221">
        <v>-0.34100000000000019</v>
      </c>
      <c r="F221">
        <v>-7.3999999999999844E-2</v>
      </c>
      <c r="G221">
        <f t="shared" si="32"/>
        <v>0.12175700000000012</v>
      </c>
      <c r="H221">
        <f t="shared" si="33"/>
        <v>0.34893695705671551</v>
      </c>
    </row>
    <row r="222" spans="1:8" x14ac:dyDescent="0.35">
      <c r="A222" t="s">
        <v>9</v>
      </c>
      <c r="B222">
        <v>11</v>
      </c>
      <c r="C222" t="s">
        <v>5</v>
      </c>
      <c r="D222" t="s">
        <v>11</v>
      </c>
      <c r="E222">
        <v>-0.23500000000000032</v>
      </c>
      <c r="F222">
        <v>-0.30399999999999849</v>
      </c>
      <c r="G222">
        <f t="shared" si="32"/>
        <v>0.14764099999999925</v>
      </c>
      <c r="H222">
        <f t="shared" si="33"/>
        <v>0.38424080990961806</v>
      </c>
    </row>
    <row r="223" spans="1:8" x14ac:dyDescent="0.35">
      <c r="A223" t="s">
        <v>9</v>
      </c>
      <c r="B223">
        <v>11</v>
      </c>
      <c r="C223" t="s">
        <v>5</v>
      </c>
      <c r="D223" t="s">
        <v>11</v>
      </c>
      <c r="E223">
        <v>-6.4000000000000057E-2</v>
      </c>
      <c r="F223">
        <v>7.800000000000118E-2</v>
      </c>
      <c r="G223">
        <f t="shared" si="32"/>
        <v>1.0180000000000192E-2</v>
      </c>
      <c r="H223">
        <f t="shared" si="33"/>
        <v>0.10089598604503647</v>
      </c>
    </row>
    <row r="224" spans="1:8" x14ac:dyDescent="0.35">
      <c r="A224" t="s">
        <v>9</v>
      </c>
      <c r="B224">
        <v>12</v>
      </c>
      <c r="C224" t="s">
        <v>5</v>
      </c>
      <c r="D224" t="s">
        <v>12</v>
      </c>
      <c r="E224">
        <v>-0.32099999999999973</v>
      </c>
      <c r="F224">
        <v>0</v>
      </c>
      <c r="G224">
        <f t="shared" si="32"/>
        <v>0.10304099999999983</v>
      </c>
      <c r="H224">
        <f t="shared" si="33"/>
        <v>0.32099999999999973</v>
      </c>
    </row>
    <row r="225" spans="1:8" x14ac:dyDescent="0.35">
      <c r="A225" t="s">
        <v>9</v>
      </c>
      <c r="B225">
        <v>12</v>
      </c>
      <c r="C225" t="s">
        <v>5</v>
      </c>
      <c r="D225" t="s">
        <v>12</v>
      </c>
      <c r="E225">
        <v>-4.0999999999999481E-2</v>
      </c>
      <c r="F225">
        <v>0.3100000000000005</v>
      </c>
      <c r="G225">
        <f t="shared" si="32"/>
        <v>9.778100000000027E-2</v>
      </c>
      <c r="H225">
        <f t="shared" si="33"/>
        <v>0.31269953629642666</v>
      </c>
    </row>
    <row r="226" spans="1:8" x14ac:dyDescent="0.35">
      <c r="A226" t="s">
        <v>9</v>
      </c>
      <c r="B226">
        <v>12</v>
      </c>
      <c r="C226" t="s">
        <v>5</v>
      </c>
      <c r="D226" t="s">
        <v>12</v>
      </c>
      <c r="E226">
        <v>5.400000000000027E-2</v>
      </c>
      <c r="F226">
        <v>0.2370000000000001</v>
      </c>
      <c r="G226">
        <f t="shared" si="32"/>
        <v>5.9085000000000075E-2</v>
      </c>
      <c r="H226">
        <f t="shared" si="33"/>
        <v>0.24307406278745594</v>
      </c>
    </row>
    <row r="227" spans="1:8" x14ac:dyDescent="0.35">
      <c r="A227" t="s">
        <v>9</v>
      </c>
      <c r="B227">
        <v>12</v>
      </c>
      <c r="C227" t="s">
        <v>5</v>
      </c>
      <c r="D227" t="s">
        <v>12</v>
      </c>
      <c r="E227">
        <v>7.099999999999973E-2</v>
      </c>
      <c r="F227">
        <v>0.12199999999999989</v>
      </c>
      <c r="G227">
        <f t="shared" si="32"/>
        <v>1.9924999999999932E-2</v>
      </c>
      <c r="H227">
        <f t="shared" si="33"/>
        <v>0.1411559421349308</v>
      </c>
    </row>
    <row r="228" spans="1:8" x14ac:dyDescent="0.35">
      <c r="A228" t="s">
        <v>9</v>
      </c>
      <c r="B228">
        <v>12</v>
      </c>
      <c r="C228" t="s">
        <v>5</v>
      </c>
      <c r="D228" t="s">
        <v>12</v>
      </c>
      <c r="E228">
        <v>0.19599999999999973</v>
      </c>
      <c r="F228">
        <v>6.9999999999996732E-3</v>
      </c>
      <c r="G228">
        <f t="shared" si="32"/>
        <v>3.8464999999999888E-2</v>
      </c>
      <c r="H228">
        <f t="shared" si="33"/>
        <v>0.19612496016570632</v>
      </c>
    </row>
    <row r="229" spans="1:8" x14ac:dyDescent="0.35">
      <c r="A229" t="s">
        <v>9</v>
      </c>
      <c r="B229">
        <v>12</v>
      </c>
      <c r="C229" t="s">
        <v>5</v>
      </c>
      <c r="D229" t="s">
        <v>12</v>
      </c>
      <c r="E229">
        <v>8.4000000000000519E-2</v>
      </c>
      <c r="F229">
        <v>-9.7999999999998977E-2</v>
      </c>
      <c r="G229">
        <f t="shared" si="32"/>
        <v>1.6659999999999887E-2</v>
      </c>
      <c r="H229">
        <f t="shared" si="33"/>
        <v>0.12907362240209999</v>
      </c>
    </row>
    <row r="230" spans="1:8" x14ac:dyDescent="0.35">
      <c r="A230" t="s">
        <v>9</v>
      </c>
      <c r="B230">
        <v>12</v>
      </c>
      <c r="C230" t="s">
        <v>5</v>
      </c>
      <c r="D230" t="s">
        <v>12</v>
      </c>
      <c r="E230">
        <v>-2.7999999999999581E-2</v>
      </c>
      <c r="F230">
        <v>-0.30899999999999928</v>
      </c>
      <c r="G230">
        <f t="shared" si="32"/>
        <v>9.6264999999999531E-2</v>
      </c>
      <c r="H230">
        <f t="shared" si="33"/>
        <v>0.31026601489689382</v>
      </c>
    </row>
    <row r="231" spans="1:8" x14ac:dyDescent="0.35">
      <c r="A231" t="s">
        <v>9</v>
      </c>
      <c r="B231">
        <v>12</v>
      </c>
      <c r="C231" t="s">
        <v>5</v>
      </c>
      <c r="D231" t="s">
        <v>12</v>
      </c>
      <c r="E231">
        <v>-0.10999999999999943</v>
      </c>
      <c r="F231">
        <v>-7.1999999999999176E-2</v>
      </c>
      <c r="G231">
        <f t="shared" si="32"/>
        <v>1.7283999999999758E-2</v>
      </c>
      <c r="H231">
        <f t="shared" si="33"/>
        <v>0.13146862743635745</v>
      </c>
    </row>
    <row r="232" spans="1:8" x14ac:dyDescent="0.35">
      <c r="A232" t="s">
        <v>9</v>
      </c>
      <c r="B232">
        <v>12</v>
      </c>
      <c r="C232" t="s">
        <v>5</v>
      </c>
      <c r="D232" t="s">
        <v>12</v>
      </c>
      <c r="E232">
        <v>-4.9999999999998934E-3</v>
      </c>
      <c r="F232">
        <v>-0.1769999999999996</v>
      </c>
      <c r="G232">
        <f t="shared" si="32"/>
        <v>3.1353999999999854E-2</v>
      </c>
      <c r="H232">
        <f t="shared" si="33"/>
        <v>0.177070607385867</v>
      </c>
    </row>
    <row r="233" spans="1:8" x14ac:dyDescent="0.35">
      <c r="A233" t="s">
        <v>9</v>
      </c>
      <c r="B233">
        <v>12</v>
      </c>
      <c r="C233" t="s">
        <v>5</v>
      </c>
      <c r="D233" t="s">
        <v>12</v>
      </c>
      <c r="E233">
        <v>0.10400000000000009</v>
      </c>
      <c r="F233">
        <v>-1.6000000000000014E-2</v>
      </c>
      <c r="G233">
        <f t="shared" si="32"/>
        <v>1.1072000000000021E-2</v>
      </c>
      <c r="H233">
        <f t="shared" si="33"/>
        <v>0.10522357150372734</v>
      </c>
    </row>
    <row r="234" spans="1:8" x14ac:dyDescent="0.35">
      <c r="A234" t="s">
        <v>9</v>
      </c>
      <c r="B234">
        <v>13</v>
      </c>
      <c r="C234" t="s">
        <v>5</v>
      </c>
      <c r="D234" t="s">
        <v>11</v>
      </c>
      <c r="E234">
        <v>-0.48099999999999998</v>
      </c>
      <c r="F234">
        <v>-0.38600000000000101</v>
      </c>
      <c r="G234">
        <f t="shared" si="32"/>
        <v>0.38035700000000072</v>
      </c>
      <c r="H234">
        <f t="shared" si="33"/>
        <v>0.61673089755581467</v>
      </c>
    </row>
    <row r="235" spans="1:8" x14ac:dyDescent="0.35">
      <c r="A235" t="s">
        <v>9</v>
      </c>
      <c r="B235">
        <v>13</v>
      </c>
      <c r="C235" t="s">
        <v>5</v>
      </c>
      <c r="D235" t="s">
        <v>11</v>
      </c>
      <c r="E235">
        <v>-7.9999999999999849E-2</v>
      </c>
      <c r="F235">
        <v>-0.43800000000000061</v>
      </c>
      <c r="G235">
        <f t="shared" si="32"/>
        <v>0.19824400000000053</v>
      </c>
      <c r="H235">
        <f t="shared" si="33"/>
        <v>0.44524599942054566</v>
      </c>
    </row>
    <row r="236" spans="1:8" x14ac:dyDescent="0.35">
      <c r="A236" t="s">
        <v>9</v>
      </c>
      <c r="B236">
        <v>13</v>
      </c>
      <c r="C236" t="s">
        <v>5</v>
      </c>
      <c r="D236" t="s">
        <v>11</v>
      </c>
      <c r="E236">
        <v>0.29200000000000004</v>
      </c>
      <c r="F236">
        <v>-0.34299999999999997</v>
      </c>
      <c r="G236">
        <f t="shared" si="32"/>
        <v>0.20291300000000001</v>
      </c>
      <c r="H236">
        <f t="shared" si="33"/>
        <v>0.45045865515050326</v>
      </c>
    </row>
    <row r="237" spans="1:8" x14ac:dyDescent="0.35">
      <c r="A237" t="s">
        <v>9</v>
      </c>
      <c r="B237">
        <v>13</v>
      </c>
      <c r="C237" t="s">
        <v>5</v>
      </c>
      <c r="D237" t="s">
        <v>11</v>
      </c>
      <c r="E237">
        <v>0.17000000000000015</v>
      </c>
      <c r="F237">
        <v>-0.16800000000000104</v>
      </c>
      <c r="G237">
        <f t="shared" si="32"/>
        <v>5.7124000000000397E-2</v>
      </c>
      <c r="H237">
        <f t="shared" si="33"/>
        <v>0.23900627606822461</v>
      </c>
    </row>
    <row r="238" spans="1:8" x14ac:dyDescent="0.35">
      <c r="A238" t="s">
        <v>9</v>
      </c>
      <c r="B238">
        <v>13</v>
      </c>
      <c r="C238" t="s">
        <v>5</v>
      </c>
      <c r="D238" t="s">
        <v>11</v>
      </c>
      <c r="E238">
        <v>-0.26800000000000002</v>
      </c>
      <c r="F238">
        <v>3.2000000000000028E-2</v>
      </c>
      <c r="G238">
        <f t="shared" si="32"/>
        <v>7.284800000000001E-2</v>
      </c>
      <c r="H238">
        <f t="shared" si="33"/>
        <v>0.26990368652539742</v>
      </c>
    </row>
    <row r="239" spans="1:8" x14ac:dyDescent="0.35">
      <c r="A239" t="s">
        <v>9</v>
      </c>
      <c r="B239">
        <v>13</v>
      </c>
      <c r="C239" t="s">
        <v>5</v>
      </c>
      <c r="D239" t="s">
        <v>11</v>
      </c>
      <c r="E239">
        <v>-0.254</v>
      </c>
      <c r="F239">
        <v>0.11099999999999888</v>
      </c>
      <c r="G239">
        <f t="shared" si="32"/>
        <v>7.6836999999999753E-2</v>
      </c>
      <c r="H239">
        <f t="shared" si="33"/>
        <v>0.27719487729754272</v>
      </c>
    </row>
    <row r="240" spans="1:8" x14ac:dyDescent="0.35">
      <c r="A240" t="s">
        <v>9</v>
      </c>
      <c r="B240">
        <v>13</v>
      </c>
      <c r="C240" t="s">
        <v>5</v>
      </c>
      <c r="D240" t="s">
        <v>11</v>
      </c>
      <c r="E240">
        <v>-2.0999999999999908E-2</v>
      </c>
      <c r="F240">
        <v>0.15399999999999991</v>
      </c>
      <c r="G240">
        <f t="shared" si="32"/>
        <v>2.415699999999997E-2</v>
      </c>
      <c r="H240">
        <f t="shared" si="33"/>
        <v>0.15542522317822152</v>
      </c>
    </row>
    <row r="241" spans="1:8" x14ac:dyDescent="0.35">
      <c r="A241" t="s">
        <v>9</v>
      </c>
      <c r="B241">
        <v>13</v>
      </c>
      <c r="C241" t="s">
        <v>5</v>
      </c>
      <c r="D241" t="s">
        <v>11</v>
      </c>
      <c r="E241">
        <v>5.500000000000016E-2</v>
      </c>
      <c r="F241">
        <v>0.21299999999999919</v>
      </c>
      <c r="G241">
        <f t="shared" si="32"/>
        <v>4.8393999999999673E-2</v>
      </c>
      <c r="H241">
        <f t="shared" si="33"/>
        <v>0.21998636321372211</v>
      </c>
    </row>
    <row r="242" spans="1:8" x14ac:dyDescent="0.35">
      <c r="A242" t="s">
        <v>9</v>
      </c>
      <c r="B242">
        <v>13</v>
      </c>
      <c r="C242" t="s">
        <v>5</v>
      </c>
      <c r="D242" t="s">
        <v>11</v>
      </c>
      <c r="E242">
        <v>0.31100000000000017</v>
      </c>
      <c r="F242">
        <v>0.3409999999999993</v>
      </c>
      <c r="G242">
        <f t="shared" si="32"/>
        <v>0.21300199999999964</v>
      </c>
      <c r="H242">
        <f t="shared" si="33"/>
        <v>0.46152139712043649</v>
      </c>
    </row>
    <row r="243" spans="1:8" x14ac:dyDescent="0.35">
      <c r="A243" t="s">
        <v>9</v>
      </c>
      <c r="B243">
        <v>13</v>
      </c>
      <c r="C243" t="s">
        <v>5</v>
      </c>
      <c r="D243" t="s">
        <v>11</v>
      </c>
      <c r="E243">
        <v>0.27500000000000013</v>
      </c>
      <c r="F243">
        <v>0.48299999999999876</v>
      </c>
      <c r="G243">
        <f t="shared" si="32"/>
        <v>0.30891399999999886</v>
      </c>
      <c r="H243">
        <f t="shared" si="33"/>
        <v>0.5558003238574073</v>
      </c>
    </row>
    <row r="244" spans="1:8" x14ac:dyDescent="0.35">
      <c r="A244" t="s">
        <v>9</v>
      </c>
      <c r="B244">
        <v>14</v>
      </c>
      <c r="C244" t="s">
        <v>6</v>
      </c>
      <c r="D244" t="s">
        <v>11</v>
      </c>
      <c r="E244">
        <v>-0.9920000000000001</v>
      </c>
      <c r="F244">
        <v>0.26200000000000045</v>
      </c>
      <c r="G244">
        <f t="shared" si="32"/>
        <v>1.0527080000000004</v>
      </c>
      <c r="H244">
        <f t="shared" si="33"/>
        <v>1.0260155944233988</v>
      </c>
    </row>
    <row r="245" spans="1:8" x14ac:dyDescent="0.35">
      <c r="A245" t="s">
        <v>9</v>
      </c>
      <c r="B245">
        <v>14</v>
      </c>
      <c r="C245" t="s">
        <v>6</v>
      </c>
      <c r="D245" t="s">
        <v>11</v>
      </c>
      <c r="E245">
        <v>-0.17200000000000015</v>
      </c>
      <c r="F245">
        <v>0.27499999999999858</v>
      </c>
      <c r="G245">
        <f t="shared" si="32"/>
        <v>0.10520899999999928</v>
      </c>
      <c r="H245">
        <f t="shared" si="33"/>
        <v>0.32435936860217135</v>
      </c>
    </row>
    <row r="246" spans="1:8" x14ac:dyDescent="0.35">
      <c r="A246" t="s">
        <v>9</v>
      </c>
      <c r="B246">
        <v>14</v>
      </c>
      <c r="C246" t="s">
        <v>6</v>
      </c>
      <c r="D246" t="s">
        <v>11</v>
      </c>
      <c r="E246">
        <v>-7.4000000000000066E-2</v>
      </c>
      <c r="F246">
        <v>0.68699999999999939</v>
      </c>
      <c r="G246">
        <f t="shared" si="32"/>
        <v>0.47744499999999918</v>
      </c>
      <c r="H246">
        <f t="shared" si="33"/>
        <v>0.69097395030492947</v>
      </c>
    </row>
    <row r="247" spans="1:8" x14ac:dyDescent="0.35">
      <c r="A247" t="s">
        <v>9</v>
      </c>
      <c r="B247">
        <v>14</v>
      </c>
      <c r="C247" t="s">
        <v>6</v>
      </c>
      <c r="D247" t="s">
        <v>11</v>
      </c>
      <c r="E247">
        <v>0.39299999999999979</v>
      </c>
      <c r="F247">
        <v>0.53500000000000014</v>
      </c>
      <c r="G247">
        <f t="shared" si="32"/>
        <v>0.44067400000000001</v>
      </c>
      <c r="H247">
        <f t="shared" si="33"/>
        <v>0.66383281027680452</v>
      </c>
    </row>
    <row r="248" spans="1:8" x14ac:dyDescent="0.35">
      <c r="A248" t="s">
        <v>9</v>
      </c>
      <c r="B248">
        <v>14</v>
      </c>
      <c r="C248" t="s">
        <v>6</v>
      </c>
      <c r="D248" t="s">
        <v>11</v>
      </c>
      <c r="E248">
        <v>0.42599999999999993</v>
      </c>
      <c r="F248">
        <v>-0.1720000000000006</v>
      </c>
      <c r="G248">
        <f t="shared" si="32"/>
        <v>0.21106000000000014</v>
      </c>
      <c r="H248">
        <f t="shared" si="33"/>
        <v>0.45941266852362717</v>
      </c>
    </row>
    <row r="249" spans="1:8" x14ac:dyDescent="0.35">
      <c r="A249" t="s">
        <v>9</v>
      </c>
      <c r="B249">
        <v>14</v>
      </c>
      <c r="C249" t="s">
        <v>6</v>
      </c>
      <c r="D249" t="s">
        <v>11</v>
      </c>
      <c r="E249">
        <v>0.29499999999999993</v>
      </c>
      <c r="F249">
        <v>-0.34600000000000009</v>
      </c>
      <c r="G249">
        <f t="shared" si="32"/>
        <v>0.20674100000000001</v>
      </c>
      <c r="H249">
        <f t="shared" si="33"/>
        <v>0.4546878049827156</v>
      </c>
    </row>
    <row r="250" spans="1:8" x14ac:dyDescent="0.35">
      <c r="A250" t="s">
        <v>9</v>
      </c>
      <c r="B250">
        <v>14</v>
      </c>
      <c r="C250" t="s">
        <v>6</v>
      </c>
      <c r="D250" t="s">
        <v>11</v>
      </c>
      <c r="E250">
        <v>7.0999999999999952E-2</v>
      </c>
      <c r="F250">
        <v>-0.51399999999999935</v>
      </c>
      <c r="G250">
        <f t="shared" si="32"/>
        <v>0.26923699999999934</v>
      </c>
      <c r="H250">
        <f t="shared" si="33"/>
        <v>0.51888052574749743</v>
      </c>
    </row>
    <row r="251" spans="1:8" x14ac:dyDescent="0.35">
      <c r="A251" t="s">
        <v>9</v>
      </c>
      <c r="B251">
        <v>14</v>
      </c>
      <c r="C251" t="s">
        <v>6</v>
      </c>
      <c r="D251" t="s">
        <v>11</v>
      </c>
      <c r="E251">
        <v>-0.13300000000000001</v>
      </c>
      <c r="F251">
        <v>-0.36299999999999955</v>
      </c>
      <c r="G251">
        <f t="shared" si="32"/>
        <v>0.14945799999999967</v>
      </c>
      <c r="H251">
        <f t="shared" si="33"/>
        <v>0.38659798240549531</v>
      </c>
    </row>
    <row r="252" spans="1:8" x14ac:dyDescent="0.35">
      <c r="A252" t="s">
        <v>9</v>
      </c>
      <c r="B252">
        <v>14</v>
      </c>
      <c r="C252" t="s">
        <v>6</v>
      </c>
      <c r="D252" t="s">
        <v>11</v>
      </c>
      <c r="E252">
        <v>6.3999999999999835E-2</v>
      </c>
      <c r="F252">
        <v>-0.10000000000000142</v>
      </c>
      <c r="G252">
        <f t="shared" si="32"/>
        <v>1.4096000000000265E-2</v>
      </c>
      <c r="H252">
        <f t="shared" si="33"/>
        <v>0.11872657663724775</v>
      </c>
    </row>
    <row r="253" spans="1:8" x14ac:dyDescent="0.35">
      <c r="A253" t="s">
        <v>9</v>
      </c>
      <c r="B253">
        <v>14</v>
      </c>
      <c r="C253" t="s">
        <v>6</v>
      </c>
      <c r="D253" t="s">
        <v>11</v>
      </c>
      <c r="E253">
        <v>0.12399999999999989</v>
      </c>
      <c r="F253">
        <v>-0.26099999999999923</v>
      </c>
      <c r="G253">
        <f t="shared" si="32"/>
        <v>8.3496999999999572E-2</v>
      </c>
      <c r="H253">
        <f t="shared" si="33"/>
        <v>0.28895847452531925</v>
      </c>
    </row>
    <row r="254" spans="1:8" x14ac:dyDescent="0.35">
      <c r="A254" t="s">
        <v>9</v>
      </c>
      <c r="B254">
        <v>15</v>
      </c>
      <c r="C254" t="s">
        <v>6</v>
      </c>
      <c r="D254" t="s">
        <v>11</v>
      </c>
      <c r="E254">
        <v>-0.56800000000000006</v>
      </c>
      <c r="F254">
        <v>0.125</v>
      </c>
      <c r="G254">
        <f t="shared" si="32"/>
        <v>0.33824900000000008</v>
      </c>
      <c r="H254">
        <f t="shared" si="33"/>
        <v>0.58159178123491406</v>
      </c>
    </row>
    <row r="255" spans="1:8" x14ac:dyDescent="0.35">
      <c r="A255" t="s">
        <v>9</v>
      </c>
      <c r="B255">
        <v>15</v>
      </c>
      <c r="C255" t="s">
        <v>6</v>
      </c>
      <c r="D255" t="s">
        <v>11</v>
      </c>
      <c r="E255">
        <v>-0.39100000000000001</v>
      </c>
      <c r="F255">
        <v>0.23300000000000054</v>
      </c>
      <c r="G255">
        <f t="shared" si="32"/>
        <v>0.20717000000000027</v>
      </c>
      <c r="H255">
        <f t="shared" si="33"/>
        <v>0.4551593127686176</v>
      </c>
    </row>
    <row r="256" spans="1:8" x14ac:dyDescent="0.35">
      <c r="A256" t="s">
        <v>9</v>
      </c>
      <c r="B256">
        <v>15</v>
      </c>
      <c r="C256" t="s">
        <v>6</v>
      </c>
      <c r="D256" t="s">
        <v>11</v>
      </c>
      <c r="E256">
        <v>-0.30500000000000016</v>
      </c>
      <c r="F256">
        <v>0.15700000000000003</v>
      </c>
      <c r="G256">
        <f t="shared" si="32"/>
        <v>0.1176740000000001</v>
      </c>
      <c r="H256">
        <f t="shared" si="33"/>
        <v>0.34303644121288351</v>
      </c>
    </row>
    <row r="257" spans="1:8" x14ac:dyDescent="0.35">
      <c r="A257" t="s">
        <v>9</v>
      </c>
      <c r="B257">
        <v>15</v>
      </c>
      <c r="C257" t="s">
        <v>6</v>
      </c>
      <c r="D257" t="s">
        <v>11</v>
      </c>
      <c r="E257">
        <v>-0.26900000000000013</v>
      </c>
      <c r="F257">
        <v>-1.0000000000001563E-2</v>
      </c>
      <c r="G257">
        <f t="shared" si="32"/>
        <v>7.2461000000000095E-2</v>
      </c>
      <c r="H257">
        <f t="shared" si="33"/>
        <v>0.26918580943281556</v>
      </c>
    </row>
    <row r="258" spans="1:8" x14ac:dyDescent="0.35">
      <c r="A258" t="s">
        <v>9</v>
      </c>
      <c r="B258">
        <v>15</v>
      </c>
      <c r="C258" t="s">
        <v>6</v>
      </c>
      <c r="D258" t="s">
        <v>11</v>
      </c>
      <c r="E258">
        <v>-0.13099999999999978</v>
      </c>
      <c r="F258">
        <v>-0.57600000000000051</v>
      </c>
      <c r="G258">
        <f t="shared" ref="G258:G283" si="34">POWER(E258,2)+POWER(F258,2)</f>
        <v>0.3489370000000005</v>
      </c>
      <c r="H258">
        <f t="shared" si="33"/>
        <v>0.59070889615782873</v>
      </c>
    </row>
    <row r="259" spans="1:8" x14ac:dyDescent="0.35">
      <c r="A259" t="s">
        <v>9</v>
      </c>
      <c r="B259">
        <v>15</v>
      </c>
      <c r="C259" t="s">
        <v>6</v>
      </c>
      <c r="D259" t="s">
        <v>11</v>
      </c>
      <c r="E259">
        <v>1.399999999999979E-2</v>
      </c>
      <c r="F259">
        <v>-0.20400000000000063</v>
      </c>
      <c r="G259">
        <f t="shared" si="34"/>
        <v>4.1812000000000252E-2</v>
      </c>
      <c r="H259">
        <f t="shared" ref="H259:H283" si="35">SQRT(G259)</f>
        <v>0.2044798278559532</v>
      </c>
    </row>
    <row r="260" spans="1:8" x14ac:dyDescent="0.35">
      <c r="A260" t="s">
        <v>9</v>
      </c>
      <c r="B260">
        <v>15</v>
      </c>
      <c r="C260" t="s">
        <v>6</v>
      </c>
      <c r="D260" t="s">
        <v>11</v>
      </c>
      <c r="E260">
        <v>0.22100000000000009</v>
      </c>
      <c r="F260">
        <v>2.8999999999999915E-2</v>
      </c>
      <c r="G260">
        <f t="shared" si="34"/>
        <v>4.9682000000000032E-2</v>
      </c>
      <c r="H260">
        <f t="shared" si="35"/>
        <v>0.22289459392277783</v>
      </c>
    </row>
    <row r="261" spans="1:8" x14ac:dyDescent="0.35">
      <c r="A261" t="s">
        <v>9</v>
      </c>
      <c r="B261">
        <v>15</v>
      </c>
      <c r="C261" t="s">
        <v>6</v>
      </c>
      <c r="D261" t="s">
        <v>11</v>
      </c>
      <c r="E261">
        <v>0.26100000000000012</v>
      </c>
      <c r="F261">
        <v>9.7999999999998977E-2</v>
      </c>
      <c r="G261">
        <f t="shared" si="34"/>
        <v>7.772499999999985E-2</v>
      </c>
      <c r="H261">
        <f t="shared" si="35"/>
        <v>0.27879203718901274</v>
      </c>
    </row>
    <row r="262" spans="1:8" x14ac:dyDescent="0.35">
      <c r="A262" t="s">
        <v>9</v>
      </c>
      <c r="B262">
        <v>15</v>
      </c>
      <c r="C262" t="s">
        <v>6</v>
      </c>
      <c r="D262" t="s">
        <v>11</v>
      </c>
      <c r="E262">
        <v>0.32600000000000007</v>
      </c>
      <c r="F262">
        <v>0.26299999999999812</v>
      </c>
      <c r="G262">
        <f t="shared" si="34"/>
        <v>0.17544499999999905</v>
      </c>
      <c r="H262">
        <f t="shared" si="35"/>
        <v>0.41886155230576971</v>
      </c>
    </row>
    <row r="263" spans="1:8" x14ac:dyDescent="0.35">
      <c r="A263" t="s">
        <v>9</v>
      </c>
      <c r="B263">
        <v>15</v>
      </c>
      <c r="C263" t="s">
        <v>6</v>
      </c>
      <c r="D263" t="s">
        <v>11</v>
      </c>
      <c r="E263">
        <v>0.84599999999999964</v>
      </c>
      <c r="F263">
        <v>-0.11899999999999977</v>
      </c>
      <c r="G263">
        <f t="shared" si="34"/>
        <v>0.72987699999999933</v>
      </c>
      <c r="H263">
        <f t="shared" si="35"/>
        <v>0.85432839119392456</v>
      </c>
    </row>
    <row r="264" spans="1:8" x14ac:dyDescent="0.35">
      <c r="A264" t="s">
        <v>9</v>
      </c>
      <c r="B264">
        <v>16</v>
      </c>
      <c r="C264" t="s">
        <v>6</v>
      </c>
      <c r="D264" t="s">
        <v>12</v>
      </c>
      <c r="E264">
        <v>-0.62999999999999989</v>
      </c>
      <c r="F264">
        <v>-7.8999999999998849E-2</v>
      </c>
      <c r="G264">
        <f t="shared" si="34"/>
        <v>0.40314099999999969</v>
      </c>
      <c r="H264">
        <f t="shared" si="35"/>
        <v>0.63493385482268916</v>
      </c>
    </row>
    <row r="265" spans="1:8" x14ac:dyDescent="0.35">
      <c r="A265" t="s">
        <v>9</v>
      </c>
      <c r="B265">
        <v>16</v>
      </c>
      <c r="C265" t="s">
        <v>6</v>
      </c>
      <c r="D265" t="s">
        <v>12</v>
      </c>
      <c r="E265">
        <v>-0.29100000000000037</v>
      </c>
      <c r="F265">
        <v>-0.21299999999999919</v>
      </c>
      <c r="G265">
        <f t="shared" si="34"/>
        <v>0.13004999999999986</v>
      </c>
      <c r="H265">
        <f t="shared" si="35"/>
        <v>0.36062445840513907</v>
      </c>
    </row>
    <row r="266" spans="1:8" x14ac:dyDescent="0.35">
      <c r="A266" t="s">
        <v>9</v>
      </c>
      <c r="B266">
        <v>16</v>
      </c>
      <c r="C266" t="s">
        <v>6</v>
      </c>
      <c r="D266" t="s">
        <v>12</v>
      </c>
      <c r="E266">
        <v>-0.10400000000000009</v>
      </c>
      <c r="F266">
        <v>-0.30599999999999916</v>
      </c>
      <c r="G266">
        <f t="shared" si="34"/>
        <v>0.1044519999999995</v>
      </c>
      <c r="H266">
        <f t="shared" si="35"/>
        <v>0.32319034639048161</v>
      </c>
    </row>
    <row r="267" spans="1:8" x14ac:dyDescent="0.35">
      <c r="A267" t="s">
        <v>9</v>
      </c>
      <c r="B267">
        <v>16</v>
      </c>
      <c r="C267" t="s">
        <v>6</v>
      </c>
      <c r="D267" t="s">
        <v>12</v>
      </c>
      <c r="E267">
        <v>0.18599999999999994</v>
      </c>
      <c r="F267">
        <v>-0.375</v>
      </c>
      <c r="G267">
        <f t="shared" si="34"/>
        <v>0.17522099999999999</v>
      </c>
      <c r="H267">
        <f t="shared" si="35"/>
        <v>0.41859407544780181</v>
      </c>
    </row>
    <row r="268" spans="1:8" x14ac:dyDescent="0.35">
      <c r="A268" t="s">
        <v>9</v>
      </c>
      <c r="B268">
        <v>16</v>
      </c>
      <c r="C268" t="s">
        <v>6</v>
      </c>
      <c r="D268" t="s">
        <v>12</v>
      </c>
      <c r="E268">
        <v>0.29399999999999959</v>
      </c>
      <c r="F268">
        <v>-0.14399999999999835</v>
      </c>
      <c r="G268">
        <f t="shared" si="34"/>
        <v>0.1071719999999993</v>
      </c>
      <c r="H268">
        <f t="shared" si="35"/>
        <v>0.32737134877688867</v>
      </c>
    </row>
    <row r="269" spans="1:8" x14ac:dyDescent="0.35">
      <c r="A269" t="s">
        <v>9</v>
      </c>
      <c r="B269">
        <v>16</v>
      </c>
      <c r="C269" t="s">
        <v>6</v>
      </c>
      <c r="D269" t="s">
        <v>12</v>
      </c>
      <c r="E269">
        <v>0.25800000000000001</v>
      </c>
      <c r="F269">
        <v>4.3000000000001037E-2</v>
      </c>
      <c r="G269">
        <f t="shared" si="34"/>
        <v>6.8413000000000085E-2</v>
      </c>
      <c r="H269">
        <f t="shared" si="35"/>
        <v>0.26155878880282363</v>
      </c>
    </row>
    <row r="270" spans="1:8" x14ac:dyDescent="0.35">
      <c r="A270" t="s">
        <v>9</v>
      </c>
      <c r="B270">
        <v>16</v>
      </c>
      <c r="C270" t="s">
        <v>6</v>
      </c>
      <c r="D270" t="s">
        <v>12</v>
      </c>
      <c r="E270">
        <v>6.0999999999999943E-2</v>
      </c>
      <c r="F270">
        <v>0.10600000000000165</v>
      </c>
      <c r="G270">
        <f t="shared" si="34"/>
        <v>1.4957000000000343E-2</v>
      </c>
      <c r="H270">
        <f t="shared" si="35"/>
        <v>0.12229881438509674</v>
      </c>
    </row>
    <row r="271" spans="1:8" x14ac:dyDescent="0.35">
      <c r="A271" t="s">
        <v>9</v>
      </c>
      <c r="B271">
        <v>16</v>
      </c>
      <c r="C271" t="s">
        <v>6</v>
      </c>
      <c r="D271" t="s">
        <v>12</v>
      </c>
      <c r="E271">
        <v>-8.4000000000000519E-2</v>
      </c>
      <c r="F271">
        <v>0.24000000000000021</v>
      </c>
      <c r="G271">
        <f t="shared" si="34"/>
        <v>6.4656000000000186E-2</v>
      </c>
      <c r="H271">
        <f t="shared" si="35"/>
        <v>0.25427544120500545</v>
      </c>
    </row>
    <row r="272" spans="1:8" x14ac:dyDescent="0.35">
      <c r="A272" t="s">
        <v>9</v>
      </c>
      <c r="B272">
        <v>16</v>
      </c>
      <c r="C272" t="s">
        <v>6</v>
      </c>
      <c r="D272" t="s">
        <v>12</v>
      </c>
      <c r="E272">
        <v>-0.18599999999999994</v>
      </c>
      <c r="F272">
        <v>0.42800000000000082</v>
      </c>
      <c r="G272">
        <f t="shared" si="34"/>
        <v>0.2177800000000007</v>
      </c>
      <c r="H272">
        <f t="shared" si="35"/>
        <v>0.46666904761297456</v>
      </c>
    </row>
    <row r="273" spans="1:8" x14ac:dyDescent="0.35">
      <c r="A273" t="s">
        <v>9</v>
      </c>
      <c r="B273">
        <v>16</v>
      </c>
      <c r="C273" t="s">
        <v>6</v>
      </c>
      <c r="D273" t="s">
        <v>12</v>
      </c>
      <c r="E273">
        <v>0.49500000000000011</v>
      </c>
      <c r="F273">
        <v>0.30000000000000071</v>
      </c>
      <c r="G273">
        <f t="shared" si="34"/>
        <v>0.33502500000000052</v>
      </c>
      <c r="H273">
        <f t="shared" si="35"/>
        <v>0.57881344144724256</v>
      </c>
    </row>
    <row r="274" spans="1:8" x14ac:dyDescent="0.35">
      <c r="A274" t="s">
        <v>9</v>
      </c>
      <c r="B274">
        <v>17</v>
      </c>
      <c r="C274" t="s">
        <v>6</v>
      </c>
      <c r="D274" t="s">
        <v>12</v>
      </c>
      <c r="E274">
        <v>-0.35899999999999999</v>
      </c>
      <c r="F274">
        <v>-0.68499999999999872</v>
      </c>
      <c r="G274">
        <f t="shared" si="34"/>
        <v>0.59810599999999825</v>
      </c>
      <c r="H274">
        <f t="shared" si="35"/>
        <v>0.77337313115985495</v>
      </c>
    </row>
    <row r="275" spans="1:8" x14ac:dyDescent="0.35">
      <c r="A275" t="s">
        <v>9</v>
      </c>
      <c r="B275">
        <v>17</v>
      </c>
      <c r="C275" t="s">
        <v>6</v>
      </c>
      <c r="D275" t="s">
        <v>12</v>
      </c>
      <c r="E275">
        <v>-0.28699999999999992</v>
      </c>
      <c r="F275">
        <v>-7.0000000000014495E-3</v>
      </c>
      <c r="G275">
        <f t="shared" si="34"/>
        <v>8.2417999999999977E-2</v>
      </c>
      <c r="H275">
        <f t="shared" si="35"/>
        <v>0.28708535316173828</v>
      </c>
    </row>
    <row r="276" spans="1:8" x14ac:dyDescent="0.35">
      <c r="A276" t="s">
        <v>9</v>
      </c>
      <c r="B276">
        <v>17</v>
      </c>
      <c r="C276" t="s">
        <v>6</v>
      </c>
      <c r="D276" t="s">
        <v>12</v>
      </c>
      <c r="E276">
        <v>9.8000000000000753E-2</v>
      </c>
      <c r="F276">
        <v>-0.19399999999999906</v>
      </c>
      <c r="G276">
        <f t="shared" si="34"/>
        <v>4.7239999999999782E-2</v>
      </c>
      <c r="H276">
        <f t="shared" si="35"/>
        <v>0.21734764779035401</v>
      </c>
    </row>
    <row r="277" spans="1:8" x14ac:dyDescent="0.35">
      <c r="A277" t="s">
        <v>9</v>
      </c>
      <c r="B277">
        <v>17</v>
      </c>
      <c r="C277" t="s">
        <v>6</v>
      </c>
      <c r="D277" t="s">
        <v>12</v>
      </c>
      <c r="E277">
        <v>0.50600000000000023</v>
      </c>
      <c r="F277">
        <v>0.13799999999999812</v>
      </c>
      <c r="G277">
        <f t="shared" si="34"/>
        <v>0.27507999999999971</v>
      </c>
      <c r="H277">
        <f t="shared" si="35"/>
        <v>0.52448069554560317</v>
      </c>
    </row>
    <row r="278" spans="1:8" x14ac:dyDescent="0.35">
      <c r="A278" t="s">
        <v>9</v>
      </c>
      <c r="B278">
        <v>17</v>
      </c>
      <c r="C278" t="s">
        <v>6</v>
      </c>
      <c r="D278" t="s">
        <v>12</v>
      </c>
      <c r="E278">
        <v>0.18100000000000005</v>
      </c>
      <c r="F278">
        <v>0.42399999999999949</v>
      </c>
      <c r="G278">
        <f t="shared" si="34"/>
        <v>0.21253699999999959</v>
      </c>
      <c r="H278">
        <f t="shared" si="35"/>
        <v>0.46101735325256421</v>
      </c>
    </row>
    <row r="279" spans="1:8" x14ac:dyDescent="0.35">
      <c r="A279" t="s">
        <v>9</v>
      </c>
      <c r="B279">
        <v>17</v>
      </c>
      <c r="C279" t="s">
        <v>6</v>
      </c>
      <c r="D279" t="s">
        <v>12</v>
      </c>
      <c r="E279">
        <v>0.14100000000000001</v>
      </c>
      <c r="F279">
        <v>0.16699999999999804</v>
      </c>
      <c r="G279">
        <f t="shared" si="34"/>
        <v>4.7769999999999348E-2</v>
      </c>
      <c r="H279">
        <f t="shared" si="35"/>
        <v>0.21856349191939478</v>
      </c>
    </row>
    <row r="280" spans="1:8" x14ac:dyDescent="0.35">
      <c r="A280" t="s">
        <v>9</v>
      </c>
      <c r="B280">
        <v>17</v>
      </c>
      <c r="C280" t="s">
        <v>6</v>
      </c>
      <c r="D280" t="s">
        <v>12</v>
      </c>
      <c r="E280">
        <v>2.8999999999999915E-2</v>
      </c>
      <c r="F280">
        <v>0</v>
      </c>
      <c r="G280">
        <f t="shared" si="34"/>
        <v>8.4099999999999507E-4</v>
      </c>
      <c r="H280">
        <f t="shared" si="35"/>
        <v>2.8999999999999915E-2</v>
      </c>
    </row>
    <row r="281" spans="1:8" x14ac:dyDescent="0.35">
      <c r="A281" t="s">
        <v>9</v>
      </c>
      <c r="B281">
        <v>17</v>
      </c>
      <c r="C281" t="s">
        <v>6</v>
      </c>
      <c r="D281" t="s">
        <v>12</v>
      </c>
      <c r="E281">
        <v>-9.8999999999999311E-2</v>
      </c>
      <c r="F281">
        <v>6.5000000000001279E-2</v>
      </c>
      <c r="G281">
        <f t="shared" si="34"/>
        <v>1.402600000000003E-2</v>
      </c>
      <c r="H281">
        <f t="shared" si="35"/>
        <v>0.1184314147513236</v>
      </c>
    </row>
    <row r="282" spans="1:8" x14ac:dyDescent="0.35">
      <c r="A282" t="s">
        <v>9</v>
      </c>
      <c r="B282">
        <v>17</v>
      </c>
      <c r="C282" t="s">
        <v>6</v>
      </c>
      <c r="D282" t="s">
        <v>12</v>
      </c>
      <c r="E282">
        <v>7.2000000000000064E-2</v>
      </c>
      <c r="F282">
        <v>0.12800000000000011</v>
      </c>
      <c r="G282">
        <f t="shared" si="34"/>
        <v>2.1568000000000039E-2</v>
      </c>
      <c r="H282">
        <f t="shared" si="35"/>
        <v>0.14686047800548668</v>
      </c>
    </row>
    <row r="283" spans="1:8" x14ac:dyDescent="0.35">
      <c r="A283" t="s">
        <v>9</v>
      </c>
      <c r="B283">
        <v>17</v>
      </c>
      <c r="C283" t="s">
        <v>6</v>
      </c>
      <c r="D283" t="s">
        <v>12</v>
      </c>
      <c r="E283">
        <v>-0.28299999999999947</v>
      </c>
      <c r="F283">
        <v>-3.9999999999999147E-2</v>
      </c>
      <c r="G283">
        <f t="shared" si="34"/>
        <v>8.1688999999999637E-2</v>
      </c>
      <c r="H283">
        <f t="shared" si="35"/>
        <v>0.28581287584711723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5"/>
  <sheetViews>
    <sheetView tabSelected="1" workbookViewId="0"/>
  </sheetViews>
  <sheetFormatPr defaultRowHeight="12.75" x14ac:dyDescent="0.35"/>
  <cols>
    <col min="1" max="1" width="13.796875" bestFit="1" customWidth="1"/>
    <col min="3" max="3" width="9.6640625" bestFit="1" customWidth="1"/>
  </cols>
  <sheetData>
    <row r="1" spans="1:21" ht="13.15" x14ac:dyDescent="0.4">
      <c r="D1" s="8" t="s">
        <v>41</v>
      </c>
      <c r="E1" s="8" t="s">
        <v>42</v>
      </c>
      <c r="F1" s="8" t="s">
        <v>41</v>
      </c>
      <c r="G1" s="8" t="s">
        <v>42</v>
      </c>
      <c r="N1" s="3" t="s">
        <v>7</v>
      </c>
      <c r="O1" s="3" t="s">
        <v>1</v>
      </c>
      <c r="P1" s="6" t="s">
        <v>28</v>
      </c>
      <c r="Q1" s="5" t="s">
        <v>29</v>
      </c>
      <c r="R1" s="15">
        <v>0.9</v>
      </c>
      <c r="S1" s="6" t="s">
        <v>34</v>
      </c>
      <c r="T1" s="7" t="s">
        <v>35</v>
      </c>
      <c r="U1" s="6" t="s">
        <v>36</v>
      </c>
    </row>
    <row r="2" spans="1:21" ht="13.15" x14ac:dyDescent="0.4">
      <c r="A2" s="3" t="s">
        <v>31</v>
      </c>
      <c r="B2" s="19" t="s">
        <v>9</v>
      </c>
      <c r="C2" s="19" t="s">
        <v>8</v>
      </c>
      <c r="D2" s="8" t="s">
        <v>9</v>
      </c>
      <c r="E2" s="8" t="s">
        <v>9</v>
      </c>
      <c r="F2" s="8" t="s">
        <v>8</v>
      </c>
      <c r="G2" s="8" t="s">
        <v>8</v>
      </c>
      <c r="N2" s="1" t="s">
        <v>8</v>
      </c>
      <c r="O2" s="1" t="s">
        <v>6</v>
      </c>
      <c r="P2" s="10">
        <v>0.33645020115828028</v>
      </c>
      <c r="Q2" s="11">
        <v>0.26566780181785404</v>
      </c>
      <c r="R2" s="11">
        <v>0.46581527420280289</v>
      </c>
      <c r="S2" s="10">
        <v>0.65500305869687203</v>
      </c>
      <c r="T2" s="12">
        <v>0.82951682270079752</v>
      </c>
      <c r="U2" s="10">
        <v>1.1484659687881427</v>
      </c>
    </row>
    <row r="3" spans="1:21" ht="13.15" x14ac:dyDescent="0.4">
      <c r="A3" s="1" t="s">
        <v>6</v>
      </c>
      <c r="B3" s="12">
        <v>0.80056129049865232</v>
      </c>
      <c r="C3" s="12">
        <v>0.75083425260446346</v>
      </c>
      <c r="D3" s="20">
        <f>B3-SUMIFS($S:$S,$N:$N,D$2,$O:$O,$A3&amp;" Total")</f>
        <v>9.2166567627351093E-2</v>
      </c>
      <c r="E3" s="20">
        <f>SUMIFS($U:$U,$N:$N,D$2,$O:$O,$A3&amp;" Total")-B3</f>
        <v>0.12263335309598655</v>
      </c>
      <c r="F3" s="20">
        <f>C3-SUMIFS($S:$S,$N:$N,F$2,$O:$O,$A3&amp;" Total")</f>
        <v>9.8244525899393809E-2</v>
      </c>
      <c r="G3" s="20">
        <f>SUMIFS($U:$U,$N:$N,G$2,$O:$O,$A3&amp;" Total")-C3</f>
        <v>0.13688599797581402</v>
      </c>
      <c r="N3" s="1" t="s">
        <v>8</v>
      </c>
      <c r="O3" s="1" t="s">
        <v>6</v>
      </c>
      <c r="P3" s="10">
        <v>0.30587410488712657</v>
      </c>
      <c r="Q3" s="11">
        <v>0.24152430522738227</v>
      </c>
      <c r="R3" s="11">
        <v>0.42348267157820718</v>
      </c>
      <c r="S3" s="10">
        <v>0.59547735025125881</v>
      </c>
      <c r="T3" s="12">
        <v>0.7541315616959775</v>
      </c>
      <c r="U3" s="10">
        <v>1.0440950814921346</v>
      </c>
    </row>
    <row r="4" spans="1:21" ht="13.15" x14ac:dyDescent="0.4">
      <c r="A4" s="1" t="s">
        <v>5</v>
      </c>
      <c r="B4" s="12">
        <v>0.5714188054293341</v>
      </c>
      <c r="C4" s="12">
        <v>0.55035950738868777</v>
      </c>
      <c r="D4" s="20">
        <f t="shared" ref="D4:D7" si="0">B4-SUMIFS($S:$S,$N:$N,D$2,$O:$O,$A4&amp;" Total")</f>
        <v>6.6535299826029792E-2</v>
      </c>
      <c r="E4" s="20">
        <f t="shared" ref="E4:E7" si="1">SUMIFS($U:$U,$N:$N,D$2,$O:$O,$A4&amp;" Total")-B4</f>
        <v>8.8863377546843259E-2</v>
      </c>
      <c r="F4" s="20">
        <f t="shared" ref="F4:F7" si="2">C4-SUMIFS($S:$S,$N:$N,F$2,$O:$O,$A4&amp;" Total")</f>
        <v>6.40831811768941E-2</v>
      </c>
      <c r="G4" s="20">
        <f t="shared" ref="G4:G7" si="3">SUMIFS($U:$U,$N:$N,G$2,$O:$O,$A4&amp;" Total")-C4</f>
        <v>8.5588370958197157E-2</v>
      </c>
      <c r="N4" s="1" t="s">
        <v>8</v>
      </c>
      <c r="O4" s="1" t="s">
        <v>6</v>
      </c>
      <c r="P4" s="10">
        <v>0.31281855147413262</v>
      </c>
      <c r="Q4" s="11">
        <v>0.24700777901714374</v>
      </c>
      <c r="R4" s="11">
        <v>0.43309725727313786</v>
      </c>
      <c r="S4" s="10">
        <v>0.60899683616562805</v>
      </c>
      <c r="T4" s="12">
        <v>0.77125307105586838</v>
      </c>
      <c r="U4" s="10">
        <v>1.0677998097098225</v>
      </c>
    </row>
    <row r="5" spans="1:21" ht="13.15" x14ac:dyDescent="0.4">
      <c r="A5" s="1" t="s">
        <v>4</v>
      </c>
      <c r="B5" s="12">
        <v>0.32894840087395588</v>
      </c>
      <c r="C5" s="12">
        <v>0.64253637476330028</v>
      </c>
      <c r="D5" s="20">
        <f t="shared" si="0"/>
        <v>5.821827074537006E-2</v>
      </c>
      <c r="E5" s="20">
        <f t="shared" si="1"/>
        <v>9.4115113633677916E-2</v>
      </c>
      <c r="F5" s="20">
        <f t="shared" si="2"/>
        <v>0.13517681402083592</v>
      </c>
      <c r="G5" s="20">
        <f t="shared" si="3"/>
        <v>0.24705518013916461</v>
      </c>
      <c r="N5" s="1" t="s">
        <v>8</v>
      </c>
      <c r="O5" s="1" t="s">
        <v>15</v>
      </c>
      <c r="P5" s="10">
        <v>0.30453672356252731</v>
      </c>
      <c r="Q5" s="11">
        <v>0.26468895966314049</v>
      </c>
      <c r="R5" s="11">
        <v>0.36005738365566986</v>
      </c>
      <c r="S5" s="10">
        <v>0.65258972670506965</v>
      </c>
      <c r="T5" s="12">
        <v>0.75083425260446346</v>
      </c>
      <c r="U5" s="10">
        <v>0.88772025058027748</v>
      </c>
    </row>
    <row r="6" spans="1:21" ht="13.15" x14ac:dyDescent="0.4">
      <c r="A6" s="1" t="s">
        <v>3</v>
      </c>
      <c r="B6" s="12">
        <v>0.38760901033681877</v>
      </c>
      <c r="C6" s="12">
        <v>0.37673334276108617</v>
      </c>
      <c r="D6" s="20">
        <f t="shared" si="0"/>
        <v>5.495860245976375E-2</v>
      </c>
      <c r="E6" s="20">
        <f t="shared" si="1"/>
        <v>7.9171913231698143E-2</v>
      </c>
      <c r="F6" s="20">
        <f t="shared" si="2"/>
        <v>5.341655499739989E-2</v>
      </c>
      <c r="G6" s="20">
        <f t="shared" si="3"/>
        <v>7.6950480327198645E-2</v>
      </c>
      <c r="N6" s="1" t="s">
        <v>8</v>
      </c>
      <c r="O6" s="1" t="s">
        <v>5</v>
      </c>
      <c r="P6" s="10">
        <v>0.2393892716763138</v>
      </c>
      <c r="Q6" s="11">
        <v>0.18902655241720059</v>
      </c>
      <c r="R6" s="11">
        <v>0.33143442578788007</v>
      </c>
      <c r="S6" s="10">
        <v>0.4660443198648479</v>
      </c>
      <c r="T6" s="12">
        <v>0.59021343231765433</v>
      </c>
      <c r="U6" s="10">
        <v>0.81715044564317785</v>
      </c>
    </row>
    <row r="7" spans="1:21" ht="13.15" x14ac:dyDescent="0.4">
      <c r="A7" s="1" t="s">
        <v>2</v>
      </c>
      <c r="B7" s="12">
        <v>0.44233307246127146</v>
      </c>
      <c r="C7" s="12">
        <v>0.64367525729178743</v>
      </c>
      <c r="D7" s="20">
        <f t="shared" si="0"/>
        <v>5.7878024134938755E-2</v>
      </c>
      <c r="E7" s="20">
        <f t="shared" si="1"/>
        <v>8.0642570382928824E-2</v>
      </c>
      <c r="F7" s="20">
        <f t="shared" si="2"/>
        <v>8.5494271283993228E-2</v>
      </c>
      <c r="G7" s="20">
        <f t="shared" si="3"/>
        <v>0.11983051039291059</v>
      </c>
      <c r="N7" s="1" t="s">
        <v>8</v>
      </c>
      <c r="O7" s="1" t="s">
        <v>5</v>
      </c>
      <c r="P7" s="10">
        <v>0.24749964430910762</v>
      </c>
      <c r="Q7" s="11">
        <v>0.19305801895646199</v>
      </c>
      <c r="R7" s="11">
        <v>0.35085942744859921</v>
      </c>
      <c r="S7" s="10">
        <v>0.47598388685859583</v>
      </c>
      <c r="T7" s="12">
        <v>0.6102095283643012</v>
      </c>
      <c r="U7" s="10">
        <v>0.86504272094301349</v>
      </c>
    </row>
    <row r="8" spans="1:21" ht="13.15" x14ac:dyDescent="0.4">
      <c r="A8" s="1" t="s">
        <v>39</v>
      </c>
      <c r="B8" s="12">
        <v>0.5690467224696133</v>
      </c>
      <c r="C8" s="12">
        <v>0.5916923904158703</v>
      </c>
      <c r="D8" s="20">
        <v>3.5837007826357459E-2</v>
      </c>
      <c r="E8" s="20">
        <f>U45-B8</f>
        <v>4.1476717614185588E-2</v>
      </c>
      <c r="F8" s="20">
        <v>3.9297640541342105E-2</v>
      </c>
      <c r="G8" s="20">
        <f>U22-C8</f>
        <v>4.5875949384077797E-2</v>
      </c>
      <c r="N8" s="1" t="s">
        <v>8</v>
      </c>
      <c r="O8" s="1" t="s">
        <v>5</v>
      </c>
      <c r="P8" s="10">
        <v>0.24854864941558014</v>
      </c>
      <c r="Q8" s="11">
        <v>0.19625898010377382</v>
      </c>
      <c r="R8" s="11">
        <v>0.34411558347022075</v>
      </c>
      <c r="S8" s="10">
        <v>0.48387584564288455</v>
      </c>
      <c r="T8" s="12">
        <v>0.6127958468742094</v>
      </c>
      <c r="U8" s="10">
        <v>0.84841579663006683</v>
      </c>
    </row>
    <row r="9" spans="1:21" ht="13.15" x14ac:dyDescent="0.4">
      <c r="A9" s="1" t="s">
        <v>40</v>
      </c>
      <c r="B9" s="16">
        <v>0.5</v>
      </c>
      <c r="C9" s="16">
        <v>0.57999999999999996</v>
      </c>
      <c r="D9" s="20">
        <v>4.9837308710100447E-2</v>
      </c>
      <c r="E9" s="20">
        <v>6.3509659149578845E-2</v>
      </c>
      <c r="F9" s="20">
        <v>5.863837261161875E-2</v>
      </c>
      <c r="G9" s="20">
        <v>7.4896561857430433E-2</v>
      </c>
      <c r="N9" s="1" t="s">
        <v>8</v>
      </c>
      <c r="O9" s="1" t="s">
        <v>5</v>
      </c>
      <c r="P9" s="10">
        <v>0.20383715610022232</v>
      </c>
      <c r="Q9" s="11">
        <v>0.16095389155220927</v>
      </c>
      <c r="R9" s="11">
        <v>0.28221252486895054</v>
      </c>
      <c r="S9" s="10">
        <v>0.39683127031006532</v>
      </c>
      <c r="T9" s="12">
        <v>0.5025598126989308</v>
      </c>
      <c r="U9" s="10">
        <v>0.69579401691464937</v>
      </c>
    </row>
    <row r="10" spans="1:21" ht="13.15" x14ac:dyDescent="0.4">
      <c r="N10" s="1" t="s">
        <v>8</v>
      </c>
      <c r="O10" s="1" t="s">
        <v>16</v>
      </c>
      <c r="P10" s="10">
        <v>0.22322460726885751</v>
      </c>
      <c r="Q10" s="11">
        <v>0.19723260974959153</v>
      </c>
      <c r="R10" s="11">
        <v>0.25793906252479581</v>
      </c>
      <c r="S10" s="10">
        <v>0.48627632621179367</v>
      </c>
      <c r="T10" s="12">
        <v>0.55035950738868777</v>
      </c>
      <c r="U10" s="10">
        <v>0.63594787834688493</v>
      </c>
    </row>
    <row r="11" spans="1:21" ht="13.15" x14ac:dyDescent="0.4">
      <c r="N11" s="1" t="s">
        <v>8</v>
      </c>
      <c r="O11" s="1" t="s">
        <v>4</v>
      </c>
      <c r="P11" s="10">
        <v>0.32296281654327669</v>
      </c>
      <c r="Q11" s="11">
        <v>0.23196862072388624</v>
      </c>
      <c r="R11" s="11">
        <v>0.55259450450057579</v>
      </c>
      <c r="S11" s="10">
        <v>0.5719178427200321</v>
      </c>
      <c r="T11" s="12">
        <v>0.79626372196296169</v>
      </c>
      <c r="U11" s="10">
        <v>1.36241986492258</v>
      </c>
    </row>
    <row r="12" spans="1:21" ht="13.15" x14ac:dyDescent="0.4">
      <c r="N12" s="1" t="s">
        <v>8</v>
      </c>
      <c r="O12" s="1" t="s">
        <v>4</v>
      </c>
      <c r="P12" s="10">
        <v>0.23213660977764816</v>
      </c>
      <c r="Q12" s="11">
        <v>0.16673253523730158</v>
      </c>
      <c r="R12" s="11">
        <v>0.39718942331967783</v>
      </c>
      <c r="S12" s="10">
        <v>0.41107849659400125</v>
      </c>
      <c r="T12" s="12">
        <v>0.5723320191587602</v>
      </c>
      <c r="U12" s="10">
        <v>0.97926916764571115</v>
      </c>
    </row>
    <row r="13" spans="1:21" ht="13.15" x14ac:dyDescent="0.4">
      <c r="N13" s="1" t="s">
        <v>8</v>
      </c>
      <c r="O13" s="1" t="s">
        <v>17</v>
      </c>
      <c r="P13" s="10">
        <v>0.26061134219890331</v>
      </c>
      <c r="Q13" s="11">
        <v>0.20578392336348064</v>
      </c>
      <c r="R13" s="11">
        <v>0.3608163805782138</v>
      </c>
      <c r="S13" s="10">
        <v>0.50735956074246435</v>
      </c>
      <c r="T13" s="12">
        <v>0.64253637476330028</v>
      </c>
      <c r="U13" s="10">
        <v>0.88959155490246489</v>
      </c>
    </row>
    <row r="14" spans="1:21" ht="13.15" x14ac:dyDescent="0.4">
      <c r="N14" s="1" t="s">
        <v>8</v>
      </c>
      <c r="O14" s="1" t="s">
        <v>3</v>
      </c>
      <c r="P14" s="10">
        <v>0.21686577009529986</v>
      </c>
      <c r="Q14" s="11">
        <v>0.15576422731775738</v>
      </c>
      <c r="R14" s="11">
        <v>0.37106077427612999</v>
      </c>
      <c r="S14" s="10">
        <v>0.3840361708515832</v>
      </c>
      <c r="T14" s="12">
        <v>0.53468181603905529</v>
      </c>
      <c r="U14" s="10">
        <v>0.91484907260207171</v>
      </c>
    </row>
    <row r="15" spans="1:21" ht="13.15" x14ac:dyDescent="0.4">
      <c r="N15" s="1" t="s">
        <v>8</v>
      </c>
      <c r="O15" s="1" t="s">
        <v>3</v>
      </c>
      <c r="P15" s="10">
        <v>0.14340021616342064</v>
      </c>
      <c r="Q15" s="11">
        <v>0.11323167612082573</v>
      </c>
      <c r="R15" s="11">
        <v>0.19853758678979178</v>
      </c>
      <c r="S15" s="10">
        <v>0.27917231103287604</v>
      </c>
      <c r="T15" s="12">
        <v>0.35355274354711352</v>
      </c>
      <c r="U15" s="10">
        <v>0.4894937426507131</v>
      </c>
    </row>
    <row r="16" spans="1:21" ht="13.15" x14ac:dyDescent="0.4">
      <c r="N16" s="1" t="s">
        <v>8</v>
      </c>
      <c r="O16" s="1" t="s">
        <v>3</v>
      </c>
      <c r="P16" s="10">
        <v>0.15032115927586043</v>
      </c>
      <c r="Q16" s="11">
        <v>0.11869659109742078</v>
      </c>
      <c r="R16" s="11">
        <v>0.20811963192623234</v>
      </c>
      <c r="S16" s="10">
        <v>0.29264604025672181</v>
      </c>
      <c r="T16" s="12">
        <v>0.37061630517067518</v>
      </c>
      <c r="U16" s="10">
        <v>0.51311824223249969</v>
      </c>
    </row>
    <row r="17" spans="14:21" ht="13.15" x14ac:dyDescent="0.4">
      <c r="N17" s="1" t="s">
        <v>8</v>
      </c>
      <c r="O17" s="1" t="s">
        <v>18</v>
      </c>
      <c r="P17" s="10">
        <v>0.15280221628575411</v>
      </c>
      <c r="Q17" s="11">
        <v>0.13113657891441902</v>
      </c>
      <c r="R17" s="11">
        <v>0.18401316207588023</v>
      </c>
      <c r="S17" s="10">
        <v>0.32331678776368628</v>
      </c>
      <c r="T17" s="12">
        <v>0.37673334276108617</v>
      </c>
      <c r="U17" s="10">
        <v>0.45368382308828481</v>
      </c>
    </row>
    <row r="18" spans="14:21" ht="13.15" x14ac:dyDescent="0.4">
      <c r="N18" s="1" t="s">
        <v>8</v>
      </c>
      <c r="O18" s="1" t="s">
        <v>2</v>
      </c>
      <c r="P18" s="10">
        <v>0.34192249241594364</v>
      </c>
      <c r="Q18" s="11">
        <v>0.2667110056127418</v>
      </c>
      <c r="R18" s="11">
        <v>0.48471475688678972</v>
      </c>
      <c r="S18" s="10">
        <v>0.65757507409286697</v>
      </c>
      <c r="T18" s="12">
        <v>0.84300873812044308</v>
      </c>
      <c r="U18" s="10">
        <v>1.1950625788443636</v>
      </c>
    </row>
    <row r="19" spans="14:21" ht="13.15" x14ac:dyDescent="0.4">
      <c r="N19" s="1" t="s">
        <v>8</v>
      </c>
      <c r="O19" s="1" t="s">
        <v>2</v>
      </c>
      <c r="P19" s="10">
        <v>0.18749542535180816</v>
      </c>
      <c r="Q19" s="11">
        <v>0.14805013441108034</v>
      </c>
      <c r="R19" s="11">
        <v>0.25958740007094278</v>
      </c>
      <c r="S19" s="10">
        <v>0.36501710111723296</v>
      </c>
      <c r="T19" s="12">
        <v>0.4622693313106338</v>
      </c>
      <c r="U19" s="10">
        <v>0.64001184894137719</v>
      </c>
    </row>
    <row r="20" spans="14:21" ht="13.15" x14ac:dyDescent="0.4">
      <c r="N20" s="1" t="s">
        <v>8</v>
      </c>
      <c r="O20" s="1" t="s">
        <v>2</v>
      </c>
      <c r="P20" s="10">
        <v>0.2781494342335083</v>
      </c>
      <c r="Q20" s="11">
        <v>0.21963235128200276</v>
      </c>
      <c r="R20" s="11">
        <v>0.38509786747276381</v>
      </c>
      <c r="S20" s="10">
        <v>0.54150281251293753</v>
      </c>
      <c r="T20" s="12">
        <v>0.685776480819696</v>
      </c>
      <c r="U20" s="10">
        <v>0.94945747797184232</v>
      </c>
    </row>
    <row r="21" spans="14:21" ht="13.15" x14ac:dyDescent="0.4">
      <c r="N21" s="17" t="s">
        <v>8</v>
      </c>
      <c r="O21" s="1" t="s">
        <v>19</v>
      </c>
      <c r="P21" s="10">
        <v>0.26107327045077117</v>
      </c>
      <c r="Q21" s="11">
        <v>0.22639698181598922</v>
      </c>
      <c r="R21" s="11">
        <v>0.3096762622446293</v>
      </c>
      <c r="S21" s="10">
        <v>0.5581809860077942</v>
      </c>
      <c r="T21" s="12">
        <v>0.64367525729178743</v>
      </c>
      <c r="U21" s="10">
        <v>0.76350576768469802</v>
      </c>
    </row>
    <row r="22" spans="14:21" ht="13.15" x14ac:dyDescent="0.4">
      <c r="N22" s="18" t="s">
        <v>20</v>
      </c>
      <c r="O22" s="18"/>
      <c r="P22" s="10">
        <v>0.23998913383224854</v>
      </c>
      <c r="Q22" s="11">
        <v>0.22405009715047006</v>
      </c>
      <c r="R22" s="11">
        <v>0.25859631813062817</v>
      </c>
      <c r="S22" s="10">
        <v>0.55239474987452819</v>
      </c>
      <c r="T22" s="12">
        <v>0.5916923904158703</v>
      </c>
      <c r="U22" s="10">
        <v>0.63756833979994809</v>
      </c>
    </row>
    <row r="23" spans="14:21" ht="13.15" x14ac:dyDescent="0.4">
      <c r="N23" s="1" t="s">
        <v>9</v>
      </c>
      <c r="O23" s="1" t="s">
        <v>6</v>
      </c>
      <c r="P23" s="10">
        <v>0.41465297836775244</v>
      </c>
      <c r="Q23" s="11">
        <v>0.32741827735856549</v>
      </c>
      <c r="R23" s="11">
        <v>0.57408701243877935</v>
      </c>
      <c r="S23" s="10">
        <v>0.8072486453972253</v>
      </c>
      <c r="T23" s="12">
        <v>1.0223255030162</v>
      </c>
      <c r="U23" s="10">
        <v>1.4154095698934597</v>
      </c>
    </row>
    <row r="24" spans="14:21" ht="13.15" x14ac:dyDescent="0.4">
      <c r="N24" s="1" t="s">
        <v>9</v>
      </c>
      <c r="O24" s="1" t="s">
        <v>6</v>
      </c>
      <c r="P24" s="10">
        <v>0.35117376473811918</v>
      </c>
      <c r="Q24" s="11">
        <v>0.27729382182828949</v>
      </c>
      <c r="R24" s="11">
        <v>0.48620004669684136</v>
      </c>
      <c r="S24" s="10">
        <v>0.683666971354708</v>
      </c>
      <c r="T24" s="12">
        <v>0.86581771845753808</v>
      </c>
      <c r="U24" s="10">
        <v>1.1987245558019708</v>
      </c>
    </row>
    <row r="25" spans="14:21" ht="13.15" x14ac:dyDescent="0.4">
      <c r="N25" s="1" t="s">
        <v>9</v>
      </c>
      <c r="O25" s="1" t="s">
        <v>6</v>
      </c>
      <c r="P25" s="10">
        <v>0.30427495999514537</v>
      </c>
      <c r="Q25" s="11">
        <v>0.24026158846639259</v>
      </c>
      <c r="R25" s="11">
        <v>0.42126865561452576</v>
      </c>
      <c r="S25" s="10">
        <v>0.59236412638650493</v>
      </c>
      <c r="T25" s="12">
        <v>0.75018887542244372</v>
      </c>
      <c r="U25" s="10">
        <v>1.0386364326897883</v>
      </c>
    </row>
    <row r="26" spans="14:21" ht="13.15" x14ac:dyDescent="0.4">
      <c r="N26" s="1" t="s">
        <v>9</v>
      </c>
      <c r="O26" s="1" t="s">
        <v>6</v>
      </c>
      <c r="P26" s="10">
        <v>0.28088762083387281</v>
      </c>
      <c r="Q26" s="11">
        <v>0.22179447813638295</v>
      </c>
      <c r="R26" s="11">
        <v>0.38888888658250476</v>
      </c>
      <c r="S26" s="10">
        <v>0.54683352889339154</v>
      </c>
      <c r="T26" s="12">
        <v>0.69252747053786745</v>
      </c>
      <c r="U26" s="10">
        <v>0.95880422264871934</v>
      </c>
    </row>
    <row r="27" spans="14:21" ht="13.15" x14ac:dyDescent="0.4">
      <c r="N27" s="1" t="s">
        <v>9</v>
      </c>
      <c r="O27" s="1" t="s">
        <v>15</v>
      </c>
      <c r="P27" s="10">
        <v>0.32470590090124896</v>
      </c>
      <c r="Q27" s="11">
        <v>0.28732334352606775</v>
      </c>
      <c r="R27" s="11">
        <v>0.37444571953870814</v>
      </c>
      <c r="S27" s="10">
        <v>0.70839472287130123</v>
      </c>
      <c r="T27" s="12">
        <v>0.80056129049865232</v>
      </c>
      <c r="U27" s="10">
        <v>0.92319464359463888</v>
      </c>
    </row>
    <row r="28" spans="14:21" ht="13.15" x14ac:dyDescent="0.4">
      <c r="N28" s="1" t="s">
        <v>9</v>
      </c>
      <c r="O28" s="1" t="s">
        <v>5</v>
      </c>
      <c r="P28" s="10">
        <v>0.27185637634258242</v>
      </c>
      <c r="Q28" s="11">
        <v>0.21466322702278362</v>
      </c>
      <c r="R28" s="11">
        <v>0.37638512937082791</v>
      </c>
      <c r="S28" s="10">
        <v>0.52925145361072135</v>
      </c>
      <c r="T28" s="12">
        <v>0.67026096806689717</v>
      </c>
      <c r="U28" s="10">
        <v>0.92797625191681032</v>
      </c>
    </row>
    <row r="29" spans="14:21" ht="13.15" x14ac:dyDescent="0.4">
      <c r="N29" s="1" t="s">
        <v>9</v>
      </c>
      <c r="O29" s="1" t="s">
        <v>5</v>
      </c>
      <c r="P29" s="10">
        <v>0.21062978512171873</v>
      </c>
      <c r="Q29" s="11">
        <v>0.16429829288174025</v>
      </c>
      <c r="R29" s="11">
        <v>0.29859212936536844</v>
      </c>
      <c r="S29" s="10">
        <v>0.40507688037407513</v>
      </c>
      <c r="T29" s="12">
        <v>0.51930701636918852</v>
      </c>
      <c r="U29" s="10">
        <v>0.73617787589939199</v>
      </c>
    </row>
    <row r="30" spans="14:21" ht="13.15" x14ac:dyDescent="0.4">
      <c r="N30" s="1" t="s">
        <v>9</v>
      </c>
      <c r="O30" s="1" t="s">
        <v>5</v>
      </c>
      <c r="P30" s="10">
        <v>0.16745695678522682</v>
      </c>
      <c r="Q30" s="11">
        <v>0.13222735922012305</v>
      </c>
      <c r="R30" s="11">
        <v>0.23184414208562465</v>
      </c>
      <c r="S30" s="10">
        <v>0.3260061028847272</v>
      </c>
      <c r="T30" s="12">
        <v>0.41286455544806699</v>
      </c>
      <c r="U30" s="10">
        <v>0.57161094106222543</v>
      </c>
    </row>
    <row r="31" spans="14:21" ht="13.15" x14ac:dyDescent="0.4">
      <c r="N31" s="1" t="s">
        <v>9</v>
      </c>
      <c r="O31" s="1" t="s">
        <v>5</v>
      </c>
      <c r="P31" s="10">
        <v>0.30067974461353919</v>
      </c>
      <c r="Q31" s="11">
        <v>0.23742273456110483</v>
      </c>
      <c r="R31" s="11">
        <v>0.41629108023179284</v>
      </c>
      <c r="S31" s="10">
        <v>0.58536494177160792</v>
      </c>
      <c r="T31" s="12">
        <v>0.74132488416903386</v>
      </c>
      <c r="U31" s="10">
        <v>1.0263642375713913</v>
      </c>
    </row>
    <row r="32" spans="14:21" ht="13.15" x14ac:dyDescent="0.4">
      <c r="N32" s="1" t="s">
        <v>9</v>
      </c>
      <c r="O32" s="1" t="s">
        <v>16</v>
      </c>
      <c r="P32" s="10">
        <v>0.23176621229497196</v>
      </c>
      <c r="Q32" s="11">
        <v>0.20477964083797734</v>
      </c>
      <c r="R32" s="11">
        <v>0.2678090030293363</v>
      </c>
      <c r="S32" s="10">
        <v>0.50488350560330431</v>
      </c>
      <c r="T32" s="12">
        <v>0.5714188054293341</v>
      </c>
      <c r="U32" s="10">
        <v>0.66028218297617736</v>
      </c>
    </row>
    <row r="33" spans="14:21" ht="13.15" x14ac:dyDescent="0.4">
      <c r="N33" s="1" t="s">
        <v>9</v>
      </c>
      <c r="O33" s="1" t="s">
        <v>4</v>
      </c>
      <c r="P33" s="10">
        <v>0.12132547732072368</v>
      </c>
      <c r="Q33" s="11">
        <v>8.7142241122312558E-2</v>
      </c>
      <c r="R33" s="11">
        <v>0.20758981712174079</v>
      </c>
      <c r="S33" s="10">
        <v>0.21484889808343774</v>
      </c>
      <c r="T33" s="12">
        <v>0.29912755026827398</v>
      </c>
      <c r="U33" s="10">
        <v>0.51181198564020558</v>
      </c>
    </row>
    <row r="34" spans="14:21" ht="13.15" x14ac:dyDescent="0.4">
      <c r="N34" s="1" t="s">
        <v>9</v>
      </c>
      <c r="O34" s="1" t="s">
        <v>4</v>
      </c>
      <c r="P34" s="10">
        <v>0.13801381546731392</v>
      </c>
      <c r="Q34" s="11">
        <v>9.9128669849532988E-2</v>
      </c>
      <c r="R34" s="11">
        <v>0.23614382853319804</v>
      </c>
      <c r="S34" s="10">
        <v>0.24440139720248533</v>
      </c>
      <c r="T34" s="12">
        <v>0.34027259101385404</v>
      </c>
      <c r="U34" s="10">
        <v>0.58221180332452149</v>
      </c>
    </row>
    <row r="35" spans="14:21" ht="13.15" x14ac:dyDescent="0.4">
      <c r="N35" s="1" t="s">
        <v>9</v>
      </c>
      <c r="O35" s="1" t="s">
        <v>4</v>
      </c>
      <c r="P35" s="10">
        <v>0.17711698736530421</v>
      </c>
      <c r="Q35" s="11">
        <v>0.12721459301614113</v>
      </c>
      <c r="R35" s="11">
        <v>0.30304997621498631</v>
      </c>
      <c r="S35" s="10">
        <v>0.31364714491664192</v>
      </c>
      <c r="T35" s="12">
        <v>0.43668132787498737</v>
      </c>
      <c r="U35" s="10">
        <v>0.74716868209315068</v>
      </c>
    </row>
    <row r="36" spans="14:21" ht="13.15" x14ac:dyDescent="0.4">
      <c r="N36" s="1" t="s">
        <v>9</v>
      </c>
      <c r="O36" s="1" t="s">
        <v>17</v>
      </c>
      <c r="P36" s="10">
        <v>0.13342074882145807</v>
      </c>
      <c r="Q36" s="11">
        <v>0.10980754609026752</v>
      </c>
      <c r="R36" s="11">
        <v>0.17159363217659981</v>
      </c>
      <c r="S36" s="10">
        <v>0.27073013012858582</v>
      </c>
      <c r="T36" s="12">
        <v>0.32894840087395588</v>
      </c>
      <c r="U36" s="10">
        <v>0.4230635145076338</v>
      </c>
    </row>
    <row r="37" spans="14:21" ht="13.15" x14ac:dyDescent="0.4">
      <c r="N37" s="1" t="s">
        <v>9</v>
      </c>
      <c r="O37" s="1" t="s">
        <v>3</v>
      </c>
      <c r="P37" s="10">
        <v>0.15463949009058428</v>
      </c>
      <c r="Q37" s="11">
        <v>0.1110700903890314</v>
      </c>
      <c r="R37" s="11">
        <v>0.26459062166178965</v>
      </c>
      <c r="S37" s="10">
        <v>0.27384292878831057</v>
      </c>
      <c r="T37" s="12">
        <v>0.3812631350565503</v>
      </c>
      <c r="U37" s="10">
        <v>0.6523472746983523</v>
      </c>
    </row>
    <row r="38" spans="14:21" ht="13.15" x14ac:dyDescent="0.4">
      <c r="N38" s="1" t="s">
        <v>9</v>
      </c>
      <c r="O38" s="1" t="s">
        <v>3</v>
      </c>
      <c r="P38" s="10">
        <v>0.19125199681166499</v>
      </c>
      <c r="Q38" s="11">
        <v>0.15101639829998897</v>
      </c>
      <c r="R38" s="11">
        <v>0.26478837292996155</v>
      </c>
      <c r="S38" s="10">
        <v>0.37233041461191579</v>
      </c>
      <c r="T38" s="12">
        <v>0.4715311454242862</v>
      </c>
      <c r="U38" s="10">
        <v>0.65283482977513418</v>
      </c>
    </row>
    <row r="39" spans="14:21" ht="13.15" x14ac:dyDescent="0.4">
      <c r="N39" s="1" t="s">
        <v>9</v>
      </c>
      <c r="O39" s="1" t="s">
        <v>3</v>
      </c>
      <c r="P39" s="10">
        <v>0.14219179111253732</v>
      </c>
      <c r="Q39" s="11">
        <v>0.11227747955377194</v>
      </c>
      <c r="R39" s="11">
        <v>0.19686452241208341</v>
      </c>
      <c r="S39" s="10">
        <v>0.27681974265333714</v>
      </c>
      <c r="T39" s="12">
        <v>0.35057337570833735</v>
      </c>
      <c r="U39" s="10">
        <v>0.48536880813739525</v>
      </c>
    </row>
    <row r="40" spans="14:21" ht="13.15" x14ac:dyDescent="0.4">
      <c r="N40" s="1" t="s">
        <v>9</v>
      </c>
      <c r="O40" s="1" t="s">
        <v>18</v>
      </c>
      <c r="P40" s="10">
        <v>0.15721336316481582</v>
      </c>
      <c r="Q40" s="11">
        <v>0.13492227473003068</v>
      </c>
      <c r="R40" s="11">
        <v>0.18932531726137394</v>
      </c>
      <c r="S40" s="10">
        <v>0.33265040787705502</v>
      </c>
      <c r="T40" s="12">
        <v>0.38760901033681877</v>
      </c>
      <c r="U40" s="10">
        <v>0.46678092356851691</v>
      </c>
    </row>
    <row r="41" spans="14:21" ht="13.15" x14ac:dyDescent="0.4">
      <c r="N41" s="1" t="s">
        <v>9</v>
      </c>
      <c r="O41" s="1" t="s">
        <v>2</v>
      </c>
      <c r="P41" s="10">
        <v>0.21555453024952678</v>
      </c>
      <c r="Q41" s="11">
        <v>0.17020616431830166</v>
      </c>
      <c r="R41" s="11">
        <v>0.29843522835821773</v>
      </c>
      <c r="S41" s="10">
        <v>0.41964271723822294</v>
      </c>
      <c r="T41" s="12">
        <v>0.53144895867437003</v>
      </c>
      <c r="U41" s="10">
        <v>0.73579103700174198</v>
      </c>
    </row>
    <row r="42" spans="14:21" ht="13.15" x14ac:dyDescent="0.4">
      <c r="N42" s="1" t="s">
        <v>9</v>
      </c>
      <c r="O42" s="1" t="s">
        <v>2</v>
      </c>
      <c r="P42" s="10">
        <v>0.20066715882500186</v>
      </c>
      <c r="Q42" s="11">
        <v>0.15845079836047651</v>
      </c>
      <c r="R42" s="11">
        <v>0.27782366391747709</v>
      </c>
      <c r="S42" s="10">
        <v>0.39065990258853628</v>
      </c>
      <c r="T42" s="12">
        <v>0.49474419523560809</v>
      </c>
      <c r="U42" s="10">
        <v>0.68497329521732708</v>
      </c>
    </row>
    <row r="43" spans="14:21" ht="13.15" x14ac:dyDescent="0.4">
      <c r="N43" s="1" t="s">
        <v>9</v>
      </c>
      <c r="O43" s="1" t="s">
        <v>2</v>
      </c>
      <c r="P43" s="10">
        <v>0.13780226172817675</v>
      </c>
      <c r="Q43" s="11">
        <v>0.10881141943984338</v>
      </c>
      <c r="R43" s="11">
        <v>0.19078721936171228</v>
      </c>
      <c r="S43" s="10">
        <v>0.26827418327159852</v>
      </c>
      <c r="T43" s="12">
        <v>0.33975100599201308</v>
      </c>
      <c r="U43" s="10">
        <v>0.47038523820764472</v>
      </c>
    </row>
    <row r="44" spans="14:21" ht="13.15" x14ac:dyDescent="0.4">
      <c r="N44" s="17" t="s">
        <v>9</v>
      </c>
      <c r="O44" s="1" t="s">
        <v>19</v>
      </c>
      <c r="P44" s="10">
        <v>0.17940932255479364</v>
      </c>
      <c r="Q44" s="11">
        <v>0.1559341231014032</v>
      </c>
      <c r="R44" s="11">
        <v>0.21211777196142326</v>
      </c>
      <c r="S44" s="10">
        <v>0.3844550483263327</v>
      </c>
      <c r="T44" s="12">
        <v>0.44233307246127146</v>
      </c>
      <c r="U44" s="10">
        <v>0.52297564284420028</v>
      </c>
    </row>
    <row r="45" spans="14:21" ht="13.15" x14ac:dyDescent="0.4">
      <c r="N45" s="18" t="s">
        <v>21</v>
      </c>
      <c r="O45" s="18"/>
      <c r="P45" s="10">
        <v>0.23080410065706244</v>
      </c>
      <c r="Q45" s="11">
        <v>0.21626868900280372</v>
      </c>
      <c r="R45" s="11">
        <v>0.24762696621299266</v>
      </c>
      <c r="S45" s="10">
        <v>0.53320971464325584</v>
      </c>
      <c r="T45" s="12">
        <v>0.5690467224696133</v>
      </c>
      <c r="U45" s="10">
        <v>0.61052344008379889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Bookstaber</cp:lastModifiedBy>
  <dcterms:created xsi:type="dcterms:W3CDTF">2015-09-23T14:22:20Z</dcterms:created>
  <dcterms:modified xsi:type="dcterms:W3CDTF">2023-12-07T14:55:09Z</dcterms:modified>
</cp:coreProperties>
</file>